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2995" windowHeight="12330"/>
  </bookViews>
  <sheets>
    <sheet name="ORÇAMENTO" sheetId="2" r:id="rId1"/>
    <sheet name="CRONOGRAMA" sheetId="5" r:id="rId2"/>
    <sheet name="CPU" sheetId="4" r:id="rId3"/>
    <sheet name="Plan1" sheetId="6" r:id="rId4"/>
  </sheets>
  <definedNames>
    <definedName name="_xlnm.Print_Area" localSheetId="2">CPU!$A$1:$H$1703</definedName>
    <definedName name="_xlnm.Print_Titles" localSheetId="0">ORÇAMENTO!$1:$8</definedName>
  </definedNames>
  <calcPr calcId="125725"/>
</workbook>
</file>

<file path=xl/calcChain.xml><?xml version="1.0" encoding="utf-8"?>
<calcChain xmlns="http://schemas.openxmlformats.org/spreadsheetml/2006/main">
  <c r="G18" i="2"/>
  <c r="I18"/>
  <c r="G12"/>
  <c r="C21" i="5"/>
  <c r="C19"/>
  <c r="O19" s="1"/>
  <c r="C15"/>
  <c r="C13"/>
  <c r="C11"/>
  <c r="W11" s="1"/>
  <c r="B21"/>
  <c r="B19"/>
  <c r="B17"/>
  <c r="B15"/>
  <c r="B13"/>
  <c r="B11"/>
  <c r="B9"/>
  <c r="AA59"/>
  <c r="Y59"/>
  <c r="W59"/>
  <c r="U59"/>
  <c r="S59"/>
  <c r="Q59"/>
  <c r="O59"/>
  <c r="M59"/>
  <c r="K59"/>
  <c r="I59"/>
  <c r="G59"/>
  <c r="E59"/>
  <c r="AA57"/>
  <c r="Y57"/>
  <c r="W57"/>
  <c r="U57"/>
  <c r="S57"/>
  <c r="Q57"/>
  <c r="O57"/>
  <c r="M57"/>
  <c r="K57"/>
  <c r="I57"/>
  <c r="G57"/>
  <c r="E57"/>
  <c r="AB57" s="1"/>
  <c r="AA55"/>
  <c r="Y55"/>
  <c r="W55"/>
  <c r="U55"/>
  <c r="S55"/>
  <c r="Q55"/>
  <c r="O55"/>
  <c r="M55"/>
  <c r="K55"/>
  <c r="I55"/>
  <c r="G55"/>
  <c r="E55"/>
  <c r="AB55" s="1"/>
  <c r="AA53"/>
  <c r="Y53"/>
  <c r="W53"/>
  <c r="U53"/>
  <c r="S53"/>
  <c r="Q53"/>
  <c r="O53"/>
  <c r="M53"/>
  <c r="K53"/>
  <c r="I53"/>
  <c r="G53"/>
  <c r="E53"/>
  <c r="AB53" s="1"/>
  <c r="AA51"/>
  <c r="Y51"/>
  <c r="W51"/>
  <c r="U51"/>
  <c r="S51"/>
  <c r="Q51"/>
  <c r="O51"/>
  <c r="M51"/>
  <c r="K51"/>
  <c r="I51"/>
  <c r="G51"/>
  <c r="E51"/>
  <c r="AB51" s="1"/>
  <c r="AA49"/>
  <c r="Y49"/>
  <c r="W49"/>
  <c r="U49"/>
  <c r="S49"/>
  <c r="Q49"/>
  <c r="O49"/>
  <c r="M49"/>
  <c r="K49"/>
  <c r="I49"/>
  <c r="G49"/>
  <c r="E49"/>
  <c r="AB49" s="1"/>
  <c r="AA47"/>
  <c r="Y47"/>
  <c r="W47"/>
  <c r="U47"/>
  <c r="S47"/>
  <c r="Q47"/>
  <c r="O47"/>
  <c r="M47"/>
  <c r="K47"/>
  <c r="I47"/>
  <c r="G47"/>
  <c r="E47"/>
  <c r="AB47" s="1"/>
  <c r="Y45"/>
  <c r="W45"/>
  <c r="U45"/>
  <c r="Q45"/>
  <c r="O45"/>
  <c r="M45"/>
  <c r="I45"/>
  <c r="G45"/>
  <c r="E45"/>
  <c r="AA45"/>
  <c r="W43"/>
  <c r="U43"/>
  <c r="O43"/>
  <c r="M43"/>
  <c r="G43"/>
  <c r="E43"/>
  <c r="Y43"/>
  <c r="U41"/>
  <c r="M41"/>
  <c r="E41"/>
  <c r="W41"/>
  <c r="U39"/>
  <c r="Y37"/>
  <c r="W37"/>
  <c r="U37"/>
  <c r="Q37"/>
  <c r="O37"/>
  <c r="M37"/>
  <c r="I37"/>
  <c r="G37"/>
  <c r="E37"/>
  <c r="AA37"/>
  <c r="W35"/>
  <c r="U35"/>
  <c r="O35"/>
  <c r="M35"/>
  <c r="G35"/>
  <c r="E35"/>
  <c r="Y35"/>
  <c r="U33"/>
  <c r="M33"/>
  <c r="E33"/>
  <c r="W33"/>
  <c r="U31"/>
  <c r="Y29"/>
  <c r="W29"/>
  <c r="U29"/>
  <c r="Q29"/>
  <c r="O29"/>
  <c r="M29"/>
  <c r="I29"/>
  <c r="G29"/>
  <c r="E29"/>
  <c r="AA29"/>
  <c r="W27"/>
  <c r="U27"/>
  <c r="O27"/>
  <c r="M27"/>
  <c r="G27"/>
  <c r="E27"/>
  <c r="Y27"/>
  <c r="U25"/>
  <c r="M25"/>
  <c r="E25"/>
  <c r="W25"/>
  <c r="U23"/>
  <c r="Y21"/>
  <c r="W21"/>
  <c r="U21"/>
  <c r="Q21"/>
  <c r="O21"/>
  <c r="M21"/>
  <c r="I21"/>
  <c r="G21"/>
  <c r="E21"/>
  <c r="AA21"/>
  <c r="W19"/>
  <c r="U19"/>
  <c r="M19"/>
  <c r="G19"/>
  <c r="E19"/>
  <c r="U15"/>
  <c r="Y13"/>
  <c r="W13"/>
  <c r="U13"/>
  <c r="Q13"/>
  <c r="O13"/>
  <c r="M13"/>
  <c r="I13"/>
  <c r="G13"/>
  <c r="E13"/>
  <c r="AA13"/>
  <c r="U11"/>
  <c r="O11"/>
  <c r="M11"/>
  <c r="E11"/>
  <c r="Y11"/>
  <c r="G11" l="1"/>
  <c r="Y19"/>
  <c r="AB59"/>
  <c r="K15"/>
  <c r="S15"/>
  <c r="AA15"/>
  <c r="K23"/>
  <c r="S23"/>
  <c r="AA23"/>
  <c r="K31"/>
  <c r="S31"/>
  <c r="AA31"/>
  <c r="K39"/>
  <c r="S39"/>
  <c r="AA39"/>
  <c r="I15"/>
  <c r="Q15"/>
  <c r="Y15"/>
  <c r="I23"/>
  <c r="Q23"/>
  <c r="Y23"/>
  <c r="K25"/>
  <c r="S25"/>
  <c r="AA25"/>
  <c r="I31"/>
  <c r="Q31"/>
  <c r="Y31"/>
  <c r="K33"/>
  <c r="S33"/>
  <c r="AA33"/>
  <c r="I39"/>
  <c r="Q39"/>
  <c r="Y39"/>
  <c r="K41"/>
  <c r="S41"/>
  <c r="AA41"/>
  <c r="K11"/>
  <c r="S11"/>
  <c r="AA11"/>
  <c r="G15"/>
  <c r="O15"/>
  <c r="W15"/>
  <c r="K19"/>
  <c r="S19"/>
  <c r="AA19"/>
  <c r="G23"/>
  <c r="O23"/>
  <c r="W23"/>
  <c r="I25"/>
  <c r="Q25"/>
  <c r="Y25"/>
  <c r="K27"/>
  <c r="S27"/>
  <c r="AA27"/>
  <c r="G31"/>
  <c r="O31"/>
  <c r="W31"/>
  <c r="I33"/>
  <c r="Q33"/>
  <c r="Y33"/>
  <c r="K35"/>
  <c r="S35"/>
  <c r="AA35"/>
  <c r="G39"/>
  <c r="O39"/>
  <c r="W39"/>
  <c r="I41"/>
  <c r="Q41"/>
  <c r="Y41"/>
  <c r="K43"/>
  <c r="S43"/>
  <c r="AA43"/>
  <c r="I11"/>
  <c r="Q11"/>
  <c r="K13"/>
  <c r="S13"/>
  <c r="E15"/>
  <c r="M15"/>
  <c r="I19"/>
  <c r="Q19"/>
  <c r="K21"/>
  <c r="S21"/>
  <c r="E23"/>
  <c r="M23"/>
  <c r="G25"/>
  <c r="O25"/>
  <c r="I27"/>
  <c r="Q27"/>
  <c r="K29"/>
  <c r="S29"/>
  <c r="E31"/>
  <c r="M31"/>
  <c r="G33"/>
  <c r="O33"/>
  <c r="I35"/>
  <c r="Q35"/>
  <c r="K37"/>
  <c r="S37"/>
  <c r="E39"/>
  <c r="M39"/>
  <c r="G41"/>
  <c r="O41"/>
  <c r="I43"/>
  <c r="Q43"/>
  <c r="K45"/>
  <c r="S45"/>
  <c r="AB27" l="1"/>
  <c r="AB43"/>
  <c r="AB19"/>
  <c r="AB11"/>
  <c r="AB45"/>
  <c r="AB41"/>
  <c r="AB37"/>
  <c r="AB33"/>
  <c r="AB29"/>
  <c r="AB25"/>
  <c r="AB21"/>
  <c r="AB13"/>
  <c r="AB35"/>
  <c r="AB39"/>
  <c r="AB31"/>
  <c r="AB23"/>
  <c r="AB15"/>
  <c r="K61" i="2" l="1"/>
  <c r="I61"/>
  <c r="G61"/>
  <c r="K57"/>
  <c r="I57"/>
  <c r="G57"/>
  <c r="K40"/>
  <c r="C17" i="5" s="1"/>
  <c r="I40" i="2"/>
  <c r="G40"/>
  <c r="K22"/>
  <c r="I22"/>
  <c r="G22"/>
  <c r="K18"/>
  <c r="K16"/>
  <c r="I16"/>
  <c r="G16"/>
  <c r="K10"/>
  <c r="C9" i="5" s="1"/>
  <c r="I10" i="2"/>
  <c r="G10"/>
  <c r="M9" i="5" l="1"/>
  <c r="W9"/>
  <c r="E9"/>
  <c r="U9"/>
  <c r="S9"/>
  <c r="Y9"/>
  <c r="K9"/>
  <c r="Q9"/>
  <c r="O9"/>
  <c r="I9"/>
  <c r="G9"/>
  <c r="AA9"/>
  <c r="U17"/>
  <c r="U63" s="1"/>
  <c r="E17"/>
  <c r="Q17"/>
  <c r="Q63" s="1"/>
  <c r="C62"/>
  <c r="I17"/>
  <c r="I63" s="1"/>
  <c r="O17"/>
  <c r="M17"/>
  <c r="M63" s="1"/>
  <c r="G17"/>
  <c r="W17"/>
  <c r="W63" s="1"/>
  <c r="K17"/>
  <c r="K63" s="1"/>
  <c r="Y17"/>
  <c r="AA17"/>
  <c r="S17"/>
  <c r="S63" s="1"/>
  <c r="O63" l="1"/>
  <c r="AA63"/>
  <c r="G63"/>
  <c r="AB9"/>
  <c r="Y63"/>
  <c r="AA64"/>
  <c r="G64"/>
  <c r="S64"/>
  <c r="W64"/>
  <c r="I64"/>
  <c r="U64"/>
  <c r="E63"/>
  <c r="AB17"/>
  <c r="K64"/>
  <c r="O64"/>
  <c r="Y64"/>
  <c r="M64"/>
  <c r="Q64"/>
  <c r="AB67" l="1"/>
  <c r="E65"/>
  <c r="E64"/>
  <c r="AB64" s="1"/>
  <c r="G65" l="1"/>
  <c r="I65" s="1"/>
  <c r="K65" s="1"/>
  <c r="E66"/>
  <c r="G66" s="1"/>
  <c r="I66" s="1"/>
  <c r="M65" l="1"/>
  <c r="K66"/>
  <c r="M66" l="1"/>
  <c r="O65"/>
  <c r="Q65" l="1"/>
  <c r="O66"/>
  <c r="S65" l="1"/>
  <c r="Q66"/>
  <c r="U65" l="1"/>
  <c r="S66"/>
  <c r="U66" l="1"/>
  <c r="W65"/>
  <c r="Y65" l="1"/>
  <c r="W66"/>
  <c r="AA65" l="1"/>
  <c r="AA66" s="1"/>
  <c r="Y66"/>
  <c r="K64" i="2"/>
</calcChain>
</file>

<file path=xl/sharedStrings.xml><?xml version="1.0" encoding="utf-8"?>
<sst xmlns="http://schemas.openxmlformats.org/spreadsheetml/2006/main" count="3499" uniqueCount="447">
  <si>
    <t>QUANT.</t>
  </si>
  <si>
    <t>TAXA DO CREA - ART DE OBRAS ACIMA DE 15.000,00</t>
  </si>
  <si>
    <t>UN</t>
  </si>
  <si>
    <t>TAXA DA PREFEITURA (CONSTRUÇÃO)</t>
  </si>
  <si>
    <t>M2</t>
  </si>
  <si>
    <t>Mobilização - Bacabal, Pedreiras, Chapadinha e Codó.</t>
  </si>
  <si>
    <t>Placa de obra medindo (3,20x2,00)m, em lona 420 c/ reforço nas bordas e ilhós p/ fixação em estrutura de metalon, formada por três peças (50x50x1,2)mm, verticais e três contraventamentos horizontais (50x25x1,2)mm, executada de acordo com o Manual de uso da marca do governo Federal-Obras</t>
  </si>
  <si>
    <t>CONTAINER PARA SANITÁRIO E VESTIÁRIO, COM (vaso, lavatório e chuveiro) DE OBRA, MEDINDO (6,00 x 2,40 x 2,80)M.</t>
  </si>
  <si>
    <t>UNXMES</t>
  </si>
  <si>
    <t>ADMINISTRAÇÃO LOCAL</t>
  </si>
  <si>
    <t>DEMOLIÇÃO</t>
  </si>
  <si>
    <t>DEMOLIÇÃO MANUAL DE PISO EM CONCRETO SIMPLES E/OU CIMENTADO</t>
  </si>
  <si>
    <t>DEMOLIÇÃO DE MEIO-FIO GRANÍTICO OU PRÉ-MOLDADO</t>
  </si>
  <si>
    <t>M</t>
  </si>
  <si>
    <t>DEMOLIÇÃO DE PAVIMENTO INTERTRAVADO, DE FORMA MANUAL, COM REAPROVEITAMENTO. AF_12/2017</t>
  </si>
  <si>
    <t>REDE GERAL DE HIDRANTES</t>
  </si>
  <si>
    <t>SISTEMA DE PRESSURIZAÇÃO FORMADO POR DUAS BOMBAS 10CV, MANÔMETRO(0 a 10)kg/cm2, PRESSOTATO(0 a 6)kg/cm2, TANQUE DE PRESSÃO 10 litros E REGISTROS DE GAVETA 2 1/2 e 1 1/2", COMPLETO.</t>
  </si>
  <si>
    <t>CJ</t>
  </si>
  <si>
    <t>ABRIGO PARA HIDRANTE, 75X45X17CM, COM REGISTRO GLOBO ANGULAR 45º 2.1/2", ADAPTADOR STORZ 2.1/2", MANGUEIRA DE INCÊNDIO 15M, REDUÇÃO 2.1/2X1.1/2" E ESGUICHO EM LATÃO 1.1/2" - FORNECIMENTO E INSTALAÇÃO</t>
  </si>
  <si>
    <t>LOCAÇÃO DE REDES DE ÁGUA OU DE ESGOTO</t>
  </si>
  <si>
    <t>HIDRANTE SUBTERRANEO FERRO FUNDIDO C/ CURVA LONGA E CAIXA DN=75MM</t>
  </si>
  <si>
    <t>CAIXA D´ÁGUA EM POLIETILENO, 10000 LITROS, COM ACESSÓRIOS</t>
  </si>
  <si>
    <t>TUBO DE AÇO GALVANIZADO COM COSTURA, CLASSE MÉDIA, DN 65 (2 1/2"), CONEXÃO ROSQUEADA, INSTALADO EM REDE DE ALIMENTAÇÃO PARA HIDRANTE - FORNECIMENTO E INSTALAÇÃO. AF_12/2015</t>
  </si>
  <si>
    <t>LUVA, EM FERRO GALVANIZADO, DN 65 (2 1/2"), CONEXÃO ROSQUEADA, INSTALADO EM REDE DE ALIMENTAÇÃO PARA HIDRANTE - FORNECIMENTO E INSTALAÇÃO. AF_12/2015</t>
  </si>
  <si>
    <t>JOELHO 90 GRAUS, EM FERRO GALVANIZADO, DN 65 (2 1/2"), CONEXÃO ROSQUEADA, INSTALADO EM REDE DE ALIMENTAÇÃO PARA HIDRANTE - FORNECIMENTO E INSTALAÇÃO. AF_12/2015</t>
  </si>
  <si>
    <t>TÊ, EM FERRO GALVANIZADO, CONEXÃO ROSQUEADA, DN 65 (2 1/2"), INSTALADO EM REDE DE ALIMENTAÇÃO PARA HIDRANTE - FORNECIMENTO E INSTALAÇÃO. AF_12/2015</t>
  </si>
  <si>
    <t>ESCAVAÇÃO MANUAL DE VALA COM PROFUNDIDADE MENOR OU IGUAL A 1,30 M. AF_03/2016</t>
  </si>
  <si>
    <t>M3</t>
  </si>
  <si>
    <t>REATERRO MANUAL DE VALAS COM COMPACTAÇÃO MECANIZADA. AF_04/2016</t>
  </si>
  <si>
    <t>REGISTRO DE GAVETA BRUTO, LATÃO, ROSCÁVEL, 2 1/2?, INSTALADO EM RESERVAÇÃO DE ÁGUA DE EDIFICAÇÃO QUE POSSUA RESERVATÓRIO DE FIBRA/FIBROCIMENTO ? FORNECIMENTO E INSTALAÇÃO. AF_06/2016</t>
  </si>
  <si>
    <t>TUBO, PVC, SOLDÁVEL, DN 75 MM, INSTALADO EM RESERVAÇÃO DE ÁGUA DE EDIFICAÇÃO QUE POSSUA RESERVATÓRIO DE FIBRA/FIBROCIMENTO FORNECIMENTO E INSTALAÇÃO. AF_06/2016</t>
  </si>
  <si>
    <t>LUVA, PVC, SOLDÁVEL, DN 75 MM, INSTALADO EM RESERVAÇÃO DE ÁGUA DE EDIFICAÇÃO QUE POSSUA RESERVATÓRIO DE FIBRA/FIBROCIMENTO FORNECIMENTO E INSTALAÇÃO. AF_06/2016</t>
  </si>
  <si>
    <t>JOELHO 90 GRAUS, PVC, SOLDÁVEL, DN 75 MM INSTALADO EM RESERVAÇÃO DE ÁGUA DE EDIFICAÇÃO QUE POSSUA RESERVATÓRIO DE FIBRA/FIBROCIMENTO FORNECIMENTO E INSTALAÇÃO. AF_06/2016</t>
  </si>
  <si>
    <t>CONCRETAGEM DE RADIER, PISO OU LAJE SOBRE SOLO, FCK 30 MPA, PARA ESPESSURA DE 20 CM - LANÇAMENTO, ADENSAMENTO E ACABAMENTO. AF_09/2017</t>
  </si>
  <si>
    <t>TAMPAO FOFO SIMPLES COM BASE, CLASSE A15 CARGA MAX 1,5 T, 400 X 500 MM, COM INSCRICAO INCENDIO</t>
  </si>
  <si>
    <t>UD</t>
  </si>
  <si>
    <t>CONSTRUÇÃO DE ABRIGO</t>
  </si>
  <si>
    <t>COBOGO DE CONCRETO (ELEMENTO VAZADO), 7X50X50CM, ASSENTADO COM ARGAMASSA TRACO 1:3 (CIMENTO E AREIA)</t>
  </si>
  <si>
    <t>LAJE PRE-MOLDADA P/FORRO, SOBRECARGA 100KG/M2, VAOS ATE 3,50M/E=8CM, C/LAJOTAS E CAP.C/CONC FCK=20MPA, 3CM, INTER-EIXO 38CM, C/ESCORAMENTO (REAPR.3X) E FERRAGEM NEGATIVA</t>
  </si>
  <si>
    <t>ALVENARIA DE VEDAÇÃO DE BLOCOS CERÂMICOS FURADOS NA HORIZONTAL DE 9X14X19CM (ESPESSURA 9CM) DE PAREDES COM ÁREA LÍQUIDA MAIOR OU IGUAL A 6M² COM VÃOS E ARGAMASSA DE ASSENTAMENTO COM PREPARO EM BETONEIRA.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</si>
  <si>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</si>
  <si>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EMBOÇO OU MASSA ÚNICA EM ARGAMASSA TRAÇO 1:2:8, PREPARO MECÂNICO COM BETONEIRA 400 L, APLICADA MANUALMENTE EM PANOS DE FACHADA COM PRESENÇA DE VÃOS, ESPESSURA DE 25 MM. AF_06/2014</t>
  </si>
  <si>
    <t>CHAPISCO APLICADO EM ALVENARIAS E ESTRUTURAS DE CONCRETO INTERNAS, COM COLHER DE PEDREIRO. ARGAMASSA TRAÇO 1:3 COM PREPARO EM BETONEIRA 400L. AF_06/2014</t>
  </si>
  <si>
    <t>APLICAÇÃO MANUAL DE FUNDO SELADOR ACRÍLICO EM PAREDES EXTERNAS DE CASAS. AF_06/2014</t>
  </si>
  <si>
    <t>APLICAÇÃO MANUAL DE PINTURA COM TINTA LÁTEX ACRÍLICA EM PAREDES, DUAS DEMÃOS. AF_06/2014</t>
  </si>
  <si>
    <t>FECHADURA DE EMBUTIR COM CILINDRO, EXTERNA, COMPLETA, ACABAMENTO PADRÃO MÉDIO, INCLUSO EXECUÇÃO DE FURO - FORNECIMENTO E INSTALAÇÃO. AF_08/2015</t>
  </si>
  <si>
    <t>PORTA DE ALUMÍNIO DE ABRIR COM LAMBRI, COM GUARNIÇÃO, FIXAÇÃO COM PARAFUSOS - FORNECIMENTO E INSTALAÇÃO. AF_08/2015</t>
  </si>
  <si>
    <t>EMBASAMENTO C/PEDRA ARGAMASSADA UTILIZANDO ARG.CIM/AREIA 1:4</t>
  </si>
  <si>
    <t>APLICAÇÃO MANUAL DE MASSA ACRÍLICA EM PAREDES EXTERNAS DE CASAS, DUAS DEMÃOS. AF_05/2017</t>
  </si>
  <si>
    <t>PISO CIMENTADO, TRAÇO 1:3 (CIMENTO E AREIA), ACABAMENTO RÚSTICO, ESPESSURA 2,0 CM, PREPARO MECÂNICO DA ARGAMASSA. AF_06/2018</t>
  </si>
  <si>
    <t>PAVIMENTAÇÃO</t>
  </si>
  <si>
    <t>EXECUÇÃO DE PAVIMENTO EM PISO INTERTRAVADO, COM BLOCO SEXTAVADO DE 25 X 25 CM, ESPESSURA 10 CM. AF_12/2015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</si>
  <si>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</si>
  <si>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EXECUÇÃO DE PASSEIO (CALÇADA) OU PISO DE CONCRETO COM CONCRETO MOLDADO IN LOCO, FEITO EM OBRA, ACABAMENTO CONVENCIONAL, NÃO ARMADO. AF_07/2016</t>
  </si>
  <si>
    <t>SERVIÇOS FINAIS</t>
  </si>
  <si>
    <t>Desmobilização - Bacabal, Pedreiras, Chapadinha e Codó.</t>
  </si>
  <si>
    <t>UNIVERSIDADE FEDERAL DO MARANHÃO</t>
  </si>
  <si>
    <t>PREFEITURA DA CIDADE UNIVERSITÁRIA</t>
  </si>
  <si>
    <t>DEPARTAMENTO DE PROJETOS E OBRAS/ORÇAMENTAÇÃO</t>
  </si>
  <si>
    <t>PLANILHA ORÇAMENTÁRIA</t>
  </si>
  <si>
    <t>BDI: 25,03%,  BDI Difer: 19,83%</t>
  </si>
  <si>
    <t xml:space="preserve">Enc. Soc.: H=87,40%            </t>
  </si>
  <si>
    <t>ITEM</t>
  </si>
  <si>
    <t>CÓDIGO: UFMA/ SINAPI</t>
  </si>
  <si>
    <t>DESCRIÇÃO DOS SERVIÇOS</t>
  </si>
  <si>
    <t xml:space="preserve">PREÇO DE  MATERIAL </t>
  </si>
  <si>
    <t xml:space="preserve">PREÇO M. DE OBRA </t>
  </si>
  <si>
    <t>PREÇO FINAL</t>
  </si>
  <si>
    <t>UNITÁRIO</t>
  </si>
  <si>
    <t>PARCIAL</t>
  </si>
  <si>
    <t>Data: Outubro/2018</t>
  </si>
  <si>
    <t>SERVIÇOS PRELIMINARES</t>
  </si>
  <si>
    <t>01</t>
  </si>
  <si>
    <t>02</t>
  </si>
  <si>
    <t>03</t>
  </si>
  <si>
    <t>04</t>
  </si>
  <si>
    <t>05</t>
  </si>
  <si>
    <t>06</t>
  </si>
  <si>
    <t>07</t>
  </si>
  <si>
    <t>01.01</t>
  </si>
  <si>
    <t>01.02</t>
  </si>
  <si>
    <t>01.03</t>
  </si>
  <si>
    <t>01.04</t>
  </si>
  <si>
    <t>01.05</t>
  </si>
  <si>
    <t>02.01</t>
  </si>
  <si>
    <t>03.01</t>
  </si>
  <si>
    <t>03.02</t>
  </si>
  <si>
    <t>03.03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</si>
  <si>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</si>
  <si>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</si>
  <si>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</si>
  <si>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</si>
  <si>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</si>
  <si>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</si>
  <si>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</si>
  <si>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</si>
  <si>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</si>
  <si>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</si>
  <si>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</si>
  <si>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</si>
  <si>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</si>
  <si>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</si>
  <si>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</si>
  <si>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</si>
  <si>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</si>
  <si>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</si>
  <si>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</si>
  <si>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</si>
  <si>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</si>
  <si>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</si>
  <si>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</si>
  <si>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</si>
  <si>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</si>
  <si>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</si>
  <si>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</si>
  <si>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</si>
  <si>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</si>
  <si>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</si>
  <si>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05.14</t>
  </si>
  <si>
    <t>05.15</t>
  </si>
  <si>
    <t>06.01</t>
  </si>
  <si>
    <t>06.02</t>
  </si>
  <si>
    <t>06.03</t>
  </si>
  <si>
    <t>07.01</t>
  </si>
  <si>
    <t xml:space="preserve">TOTAL GERAL DA OBRA: </t>
  </si>
  <si>
    <t>UND</t>
  </si>
  <si>
    <t>Área =0,00m²</t>
  </si>
  <si>
    <t>00016/ORSE/UFMA</t>
  </si>
  <si>
    <t>00021/ORSE/UFMA</t>
  </si>
  <si>
    <t>TAMPAO_INC/UFMA</t>
  </si>
  <si>
    <t>2018.04/UFMA</t>
  </si>
  <si>
    <t>1090101/UFMA</t>
  </si>
  <si>
    <t>1040104/UFMA</t>
  </si>
  <si>
    <t>1010201/UFMA</t>
  </si>
  <si>
    <t>1010101/UFMA</t>
  </si>
  <si>
    <t>20101/UFMA</t>
  </si>
  <si>
    <t>18040304/UFMA</t>
  </si>
  <si>
    <t>88503UD/UFMA</t>
  </si>
  <si>
    <t>28010104/UFMA</t>
  </si>
  <si>
    <t>94990U/SINAPI</t>
  </si>
  <si>
    <t>94275U/SINAPI</t>
  </si>
  <si>
    <t>92395U/SINAPI</t>
  </si>
  <si>
    <t>98681U/SINAPI</t>
  </si>
  <si>
    <t>96135U/SINAPI</t>
  </si>
  <si>
    <t>97635U/SINAPI</t>
  </si>
  <si>
    <t>72283U/SINAPI</t>
  </si>
  <si>
    <t>73610U/SINAPI</t>
  </si>
  <si>
    <t>83633U/SINAPI</t>
  </si>
  <si>
    <t>92367U/SINAPI</t>
  </si>
  <si>
    <t>92378U/SINAPI</t>
  </si>
  <si>
    <t>92390U/SINAPI</t>
  </si>
  <si>
    <t>92642U/SINAPI</t>
  </si>
  <si>
    <t>93358U/SINAPI</t>
  </si>
  <si>
    <t>93382U/SINAPI</t>
  </si>
  <si>
    <t>94499U/SINAPI</t>
  </si>
  <si>
    <t>94653U/SINAPI</t>
  </si>
  <si>
    <t>94667U/SINAPI</t>
  </si>
  <si>
    <t>94682U/SINAPI</t>
  </si>
  <si>
    <t>97096U/SINAPI</t>
  </si>
  <si>
    <t>73937/3U/SINAPI</t>
  </si>
  <si>
    <t>74202/1U/SINAPI</t>
  </si>
  <si>
    <t>87523U/SINAPI</t>
  </si>
  <si>
    <t>87529U/SINAPI</t>
  </si>
  <si>
    <t>87775U/SINAPI</t>
  </si>
  <si>
    <t>87879U/SINAPI</t>
  </si>
  <si>
    <t>88415U/SINAPI</t>
  </si>
  <si>
    <t>88489U/SINAPI</t>
  </si>
  <si>
    <t>90830U/SINAPI</t>
  </si>
  <si>
    <t>91338U/SINAPI</t>
  </si>
  <si>
    <t>95467U/SINAPI</t>
  </si>
  <si>
    <t>LOCAL:  Cidade Universitária Bacabal-MA</t>
  </si>
  <si>
    <t>ORÇ.  Analítico R00_Outubro/2018                                                                                                                                                                               Ref.: SINAPI - Agosto/2018</t>
  </si>
  <si>
    <t xml:space="preserve">  DEPARTAMENTO DE PROJETOS E OBRAS/ORÇAMENTAÇÃO</t>
  </si>
  <si>
    <r>
      <t xml:space="preserve">                                                        COMPOSIÇÃO DE CUSTO UNITÁRIO                               Outubro</t>
    </r>
    <r>
      <rPr>
        <b/>
        <sz val="10"/>
        <color rgb="FF000000"/>
        <rFont val="Times New Roman"/>
        <family val="1"/>
      </rPr>
      <t>/2018</t>
    </r>
  </si>
  <si>
    <r>
      <t xml:space="preserve">ITEM: </t>
    </r>
    <r>
      <rPr>
        <sz val="10"/>
        <color rgb="FF000000"/>
        <rFont val="Arial"/>
        <family val="2"/>
      </rPr>
      <t>01040104/UFMA</t>
    </r>
  </si>
  <si>
    <r>
      <t xml:space="preserve">UN: </t>
    </r>
    <r>
      <rPr>
        <sz val="10"/>
        <color rgb="FF000000"/>
        <rFont val="Arial"/>
        <family val="2"/>
      </rPr>
      <t>UN</t>
    </r>
  </si>
  <si>
    <t>SER.CG: Mobilização - Bacabal, Pedreiras, Chapadinha e Codó.</t>
  </si>
  <si>
    <t>MÃO DE OBRA</t>
  </si>
  <si>
    <t>COEF.</t>
  </si>
  <si>
    <t>CUSTO UNIT.</t>
  </si>
  <si>
    <t>CUSTO TOTAL</t>
  </si>
  <si>
    <t>SERVENTE DE OBRAS</t>
  </si>
  <si>
    <t>H</t>
  </si>
  <si>
    <t>MOTORISTA DE CAMINHAO</t>
  </si>
  <si>
    <t xml:space="preserve">SUB TOTAL </t>
  </si>
  <si>
    <t>LEIS SOCIAIS 87,40%</t>
  </si>
  <si>
    <t>TOTAL (A)</t>
  </si>
  <si>
    <t>MATERIAL/SUB-CONTRATADO</t>
  </si>
  <si>
    <t xml:space="preserve">COEF. </t>
  </si>
  <si>
    <t>ESCADA EXTENSIVEL EM ALUMINIO COM 6,00 M ESTENDIDA</t>
  </si>
  <si>
    <t>LIXADEIRA ELETRICA ANGULAR, PARA DISCO DE 7 " (180 MM), POTENCIA DE 2.200 W, *5.000* RPM, 220 V</t>
  </si>
  <si>
    <t>ESMERILHADEIRA ANGULAR ELETRICA, DIAMETRO DO DISCO 7 (180 MM), ROTACAO 8500 RPM, POTENCIA 2400 W</t>
  </si>
  <si>
    <t>SELADOR HORIZONTAL PARA FITA DE ACO 1 "</t>
  </si>
  <si>
    <t>CARROCERIA FIXA ABERTA DE MADEIRA PARA TRANSPORTE GERAL DE CARGA SECA DIMENSOES APROXIMADAS 2,5 X 7,00 X 0,50 M (INCLUI MONTAGEM, NAO INCLUI CAMINHAO)</t>
  </si>
  <si>
    <t>CAMINHAO TOCO, PESO BRUTO TOTAL 16000 KG, CARGA UTIL MAXIMA DE 10685 KG, DISTANCIA ENTRE EIXOS 4,8M, POTENCIA 189 CV (INCLUI CABINE E CHASSI, NAO INCLUI CARROCERIA)</t>
  </si>
  <si>
    <t>PROTETOR SOLAR FPS 30, EMBALAGEM 2 LITROS</t>
  </si>
  <si>
    <t>TRAVA-QUEDAS EM ACO PARA CORDA DE 12 MM, EXTENSOR DE 25 X 300 MM, COM MOSQUETAO TIPO GANCHO TRAVA DUPLA</t>
  </si>
  <si>
    <t>TALABARTE DE SEGURANCA, 2 MOSQUETOES TRAVA DUPLA *53* MM DE ABERTURA, COM ABSORVEDOR DE ENERGIA</t>
  </si>
  <si>
    <t>REDUTOR TIPO THINNER PARA ACABAMENTO</t>
  </si>
  <si>
    <t>L</t>
  </si>
  <si>
    <t>CARRINHO DE MAO DE ACO CAPACIDADE 50 A 60 L, PNEU COM CAMARA</t>
  </si>
  <si>
    <t>ROLO DE LA DE CARNEIRO 23 CM (SEM CABO)</t>
  </si>
  <si>
    <t>ESCADA DUPLA DE ABRIR EM ALUMINIO, MODELO PINTOR, 8 DEGRAUS</t>
  </si>
  <si>
    <t>BOLSA DE LONA PARA FERRAMENTAS *50 X 35 X 25* CM</t>
  </si>
  <si>
    <t>ALIMENTACAO - HORISTA (ENCARGOS COMPLEMENTARES) (COLETADO CAIXA)</t>
  </si>
  <si>
    <t>TRANSPORTE - HORISTA (ENCARGOS COMPLEMENTARES) (COLETADO CAIXA)</t>
  </si>
  <si>
    <t>SEGURO - HORISTA (ENCARGOS COMPLEMENTARES) (COLETADO CAIXA)</t>
  </si>
  <si>
    <t>EXAMES - HORISTA (ENCARGOS COMPLEMENTARES) (COLETADO CAIXA)</t>
  </si>
  <si>
    <t>BOTA DE SEGURANCA COM BIQUEIRA DE ACO E COLARINHO ACOLCHOADO</t>
  </si>
  <si>
    <t>PAR</t>
  </si>
  <si>
    <t>LUVA RASPA DE COURO, CANO CURTO (PUNHO *7* CM)</t>
  </si>
  <si>
    <t>RESPIRADOR DESCARTAVEL SEM VALVULA DE EXALACAO, PFF 1</t>
  </si>
  <si>
    <t>AVENTAL DE SEGURANCA DE RASPA DE COURO 1,00 X 0,60 M</t>
  </si>
  <si>
    <t>BALDE PLASTICO CAPACIDADE *10* L</t>
  </si>
  <si>
    <t>FITA CREPE ROLO DE 25 MM X 50 M</t>
  </si>
  <si>
    <t>ROLO DE ESPUMA POLIESTER 23 CM (SEM CABO)</t>
  </si>
  <si>
    <t>LINHA DE PEDREIRO LISA 100 M</t>
  </si>
  <si>
    <t>OLEO DIESEL COMBUSTIVEL COMUM</t>
  </si>
  <si>
    <t xml:space="preserve">TOTAL (C) </t>
  </si>
  <si>
    <t xml:space="preserve">CUSTO DIRETO TOTAL </t>
  </si>
  <si>
    <t>BDI 25,03%</t>
  </si>
  <si>
    <t xml:space="preserve">PREÇO UNITÁRIO TOTAL </t>
  </si>
  <si>
    <r>
      <t xml:space="preserve">ITEM: </t>
    </r>
    <r>
      <rPr>
        <sz val="10"/>
        <color rgb="FF000000"/>
        <rFont val="Arial"/>
        <family val="2"/>
      </rPr>
      <t>01090101/UFMA</t>
    </r>
  </si>
  <si>
    <t>SER.CG: Placa de obra medindo (3,20x2,00)m, em lona 420 c/ reforço nas bordas e ilhós p/ fixação em estrutura de metalon, formada por três peças (50x50x1,2)mm, verticais e três contraventamentos horizontais (50x25x1,2)mm, executada de acordo com o Manual de uso da marca do governo Federal-Obras</t>
  </si>
  <si>
    <t>AJUDANTE ESPECIALIZADO</t>
  </si>
  <si>
    <t>CARPINTEIRO DE FORMAS</t>
  </si>
  <si>
    <t>SERRALHEIRO</t>
  </si>
  <si>
    <t>Tubo de chapa preta (50x50x2)mm (metalon).</t>
  </si>
  <si>
    <t>Tubo de Chapa preta 14 (50x50x32)</t>
  </si>
  <si>
    <t>Placa em lona 420 com reforço nas bordas e ilhós para fixação</t>
  </si>
  <si>
    <t>ELETRODO REVESTIDO AWS - E7018, DIAMETRO IGUAL A 4,00 MM</t>
  </si>
  <si>
    <t>KG</t>
  </si>
  <si>
    <t>LIXA EM FOLHA PARA FERRO, NUMERO 150</t>
  </si>
  <si>
    <r>
      <t xml:space="preserve">ITEM: </t>
    </r>
    <r>
      <rPr>
        <sz val="10"/>
        <color rgb="FF000000"/>
        <rFont val="Arial"/>
        <family val="2"/>
      </rPr>
      <t>020101/UFMA</t>
    </r>
  </si>
  <si>
    <t>SER.CG: ADMINISTRAÇÃO LOCAL</t>
  </si>
  <si>
    <t>Administração Local</t>
  </si>
  <si>
    <r>
      <t xml:space="preserve">ITEM: </t>
    </r>
    <r>
      <rPr>
        <sz val="10"/>
        <color rgb="FF000000"/>
        <rFont val="Arial"/>
        <family val="2"/>
      </rPr>
      <t>00016/ORSE/UFMA</t>
    </r>
  </si>
  <si>
    <r>
      <t xml:space="preserve">UN: </t>
    </r>
    <r>
      <rPr>
        <sz val="10"/>
        <color rgb="FF000000"/>
        <rFont val="Arial"/>
        <family val="2"/>
      </rPr>
      <t>M2</t>
    </r>
  </si>
  <si>
    <t>SER.CG: DEMOLIÇÃO MANUAL DE PISO EM CONCRETO SIMPLES E/OU CIMENTADO</t>
  </si>
  <si>
    <t>PEDREIRO</t>
  </si>
  <si>
    <r>
      <t xml:space="preserve">ITEM: </t>
    </r>
    <r>
      <rPr>
        <sz val="10"/>
        <color rgb="FF000000"/>
        <rFont val="Arial"/>
        <family val="2"/>
      </rPr>
      <t>00021/ORSE/UFMA</t>
    </r>
  </si>
  <si>
    <r>
      <t xml:space="preserve">UN: </t>
    </r>
    <r>
      <rPr>
        <sz val="10"/>
        <color rgb="FF000000"/>
        <rFont val="Arial"/>
        <family val="2"/>
      </rPr>
      <t>M</t>
    </r>
  </si>
  <si>
    <t>SER.CG: DEMOLIÇÃO DE MEIO-FIO GRANÍTICO OU PRÉ-MOLDADO</t>
  </si>
  <si>
    <r>
      <t xml:space="preserve">ITEM: </t>
    </r>
    <r>
      <rPr>
        <sz val="10"/>
        <color rgb="FF000000"/>
        <rFont val="Arial"/>
        <family val="2"/>
      </rPr>
      <t>97635U/SINAPI</t>
    </r>
  </si>
  <si>
    <t>SER.CG: DEMOLIÇÃO DE PAVIMENTO INTERTRAVADO, DE FORMA MANUAL, COM REAPROVEITAMENTO. AF_12/2017</t>
  </si>
  <si>
    <t>CALCETEIRO</t>
  </si>
  <si>
    <r>
      <t xml:space="preserve">ITEM: </t>
    </r>
    <r>
      <rPr>
        <sz val="10"/>
        <color rgb="FF000000"/>
        <rFont val="Arial"/>
        <family val="2"/>
      </rPr>
      <t>18040304/UFMA</t>
    </r>
  </si>
  <si>
    <r>
      <t xml:space="preserve">UN: </t>
    </r>
    <r>
      <rPr>
        <sz val="10"/>
        <color rgb="FF000000"/>
        <rFont val="Arial"/>
        <family val="2"/>
      </rPr>
      <t>CJ</t>
    </r>
  </si>
  <si>
    <t>SER.CG: SISTEMA DE PRESSURIZAÇÃO FORMADO POR DUAS BOMBAS 10CV, MANÔMETRO(0 a 10)kg/cm2, PRESSOTATO(0 a 6)kg/cm2, TANQUE DE PRESSÃO 10 litros E REGISTROS DE GAVETA 2 1/2 e 1 1/2", COMPLETO.</t>
  </si>
  <si>
    <t>ENCANADOR OU BOMBEIRO HIDRAULICO</t>
  </si>
  <si>
    <t>AUXILIAR DE ENCANADOR OU BOMBEIRO HIDRAULICO</t>
  </si>
  <si>
    <t>MONTADOR</t>
  </si>
  <si>
    <t>TALHA MANUAL DE CORRENTE, CAPACIDADE DE 2 T COM ELEVACAO DE 3 M</t>
  </si>
  <si>
    <t>Pressostato () a 6)kg/cm2</t>
  </si>
  <si>
    <t>Tanque de pressão - 10 litros</t>
  </si>
  <si>
    <t>BOMBA CENTRIFUGA MOTOR ELETRICO TRIFASICO 9,86 DIAMETRO DE SUCCAO X ELEVACAO 1" X 1", 4 ESTAGIOS, DIAMETRO DOS ROTORES 4 X 146 MM, HM/Q: 85 M / 14,9 M3/H A 140 M / 4,2 M3/H</t>
  </si>
  <si>
    <t>FITA VEDA ROSCA EM ROLOS 18MMX10M</t>
  </si>
  <si>
    <t>MANOMETRO 0 A 200PSI (0 A 14KGF/CM2) D=50MM - CONEXAO 1/4" BSP, RETO, CAIXA E ANEL EM ACO ESTAMPADO 1020, ACABAMENTO EM PINTURA ELETROSTATICA EM EPOXI PRETO</t>
  </si>
  <si>
    <t>REGISTRO GAVETA BRUTO EM LATAO FORJADO, BITOLA 1 1/2 " (REF 1509)</t>
  </si>
  <si>
    <t>REGISTRO GAVETA BRUTO EM LATAO FORJADO, BITOLA 2 1/2 " (REF 1509)</t>
  </si>
  <si>
    <t>VALVULA RETENCAO HORIZONTAL BRONZE (PN-25) 2 1/2" 400PSI TAMPA C/ PORCA DE UNIAO - EXTREMIDADES C/ ROSCA"</t>
  </si>
  <si>
    <r>
      <t xml:space="preserve">ITEM: </t>
    </r>
    <r>
      <rPr>
        <sz val="10"/>
        <color rgb="FF000000"/>
        <rFont val="Arial"/>
        <family val="2"/>
      </rPr>
      <t>72283U/SINAPI</t>
    </r>
  </si>
  <si>
    <t>SER.CG: ABRIGO PARA HIDRANTE, 75X45X17CM, COM REGISTRO GLOBO ANGULAR 45º 2.1/2", ADAPTADOR STORZ 2.1/2", MANGUEIRA DE INCÊNDIO 15M, REDUÇÃO 2.1/2X1.1/2" E ESGUICHO EM LATÃO 1.1/2" - FORNECIMENTO E INSTALAÇÃO</t>
  </si>
  <si>
    <t>REGISTRO OU VALVULA GLOBO ANGULAR EM LATAO, PARA HIDRANTES EM INSTALACAO PREDIAL DE INCENDIO, 45 GRAUS, DIAMETRO DE 2 1/2", COM VOLANTE, CLASSE DE PRESSAO DE ATE 200 PSI</t>
  </si>
  <si>
    <t>ESGUICHO TIPO JATO SOLIDO, EM LATAO, ENGATE RAPIDO 1 1/2" X 13 MM, PARA MANGUEIRA EM INSTALACAO PREDIAL COMBATE A INCENDIO</t>
  </si>
  <si>
    <t>ADAPTADOR, EM LATAO, ENGATE RAPIDO 2 1/2" X ROSCA INTERNA 5 FIOS 2 1/2", PARA INSTALACAO PREDIAL DE COMBATE A INCENDIO</t>
  </si>
  <si>
    <t>CAIXA DE INCENDIO/ABRIGO PARA MANGUEIRA, DE EMBUTIR/INTERNA, COM 75 X 45 X 17 CM, EM CHAPA DE ACO, PORTA COM VENTILACAO, VISOR COM A INSCRICAO "INCENDIO", SUPORTE/CESTA INTERNA PARA A MANGUEIRA, PINTURA ELETROSTATICA VERMELHA</t>
  </si>
  <si>
    <t>MANGUEIRA DE INCENDIO, TIPO 1, DE 1 1/2", COMPRIMENTO = 15 M, TECIDO EM FIO DE POLIESTER E TUBO INTERNO EM BORRACHA SINTETICA, COM UNIOES ENGATE RAPIDO</t>
  </si>
  <si>
    <t>REDUCAO FIXA TIPO STORZ, ENGATE RAPIDO 2.1/2" X 1.1/2", EM LATAO, PARA INSTALACAO PREDIAL COMBATE A INCENDIO PREDIAL</t>
  </si>
  <si>
    <r>
      <t xml:space="preserve">ITEM: </t>
    </r>
    <r>
      <rPr>
        <sz val="10"/>
        <color rgb="FF000000"/>
        <rFont val="Arial"/>
        <family val="2"/>
      </rPr>
      <t>73610U/SINAPI</t>
    </r>
  </si>
  <si>
    <t>SER.CG: LOCAÇÃO DE REDES DE ÁGUA OU DE ESGOTO</t>
  </si>
  <si>
    <t>MOTORISTA DE CARRO DE PASSEIO</t>
  </si>
  <si>
    <t>AUXILIAR DE TOPOGRAFO</t>
  </si>
  <si>
    <t>CAMINHONETE COM MOTOR A DIESEL, POTENCIA 180 CV, CABINE DUPLA, 4X4</t>
  </si>
  <si>
    <r>
      <t xml:space="preserve">ITEM: </t>
    </r>
    <r>
      <rPr>
        <sz val="10"/>
        <color rgb="FF000000"/>
        <rFont val="Arial"/>
        <family val="2"/>
      </rPr>
      <t>83633U/SINAPI</t>
    </r>
  </si>
  <si>
    <t>SER.CG: HIDRANTE SUBTERRANEO FERRO FUNDIDO C/ CURVA LONGA E CAIXA DN=75MM</t>
  </si>
  <si>
    <t>FITA VEDA ROSCA EM ROLOS DE 18 MM X 50 M (L X C)</t>
  </si>
  <si>
    <t>HIDRANTE SUBTERRANEO, EM FERRO FUNDIDO, COM CURVA LONGA E CAIXA, DN 75 MM</t>
  </si>
  <si>
    <r>
      <t xml:space="preserve">ITEM: </t>
    </r>
    <r>
      <rPr>
        <sz val="10"/>
        <color rgb="FF000000"/>
        <rFont val="Arial"/>
        <family val="2"/>
      </rPr>
      <t>88503UD/UFMA</t>
    </r>
  </si>
  <si>
    <t>SER.CG: CAIXA D´ÁGUA EM POLIETILENO, 10000 LITROS, COM ACESSÓRIOS</t>
  </si>
  <si>
    <t>REGISTRO DE ESFERA, PVC, COM VOLANTE, VS, SOLDAVEL, DN 32 MM, COM CORPO DIVIDIDO</t>
  </si>
  <si>
    <t>TORNEIRA METALICA DE BOIA CONVENCIONAL PARA CAIXA DAGUA, 1/2", COM HASTE METALICA E BALAO PLASTICO</t>
  </si>
  <si>
    <t>ADESIVO PLASTICO PARA PVC, BISNAGA COM 75 GR</t>
  </si>
  <si>
    <t>JOELHO PVC, SOLDAVEL, 90 GRAUS, 32 MM, PARA AGUA FRIA PREDIAL</t>
  </si>
  <si>
    <t>TE SOLDAVEL, PVC, 90 GRAUS, 32 MM, PARA AGUA FRIA PREDIAL (NBR 5648)</t>
  </si>
  <si>
    <t>ADAPTADOR PVC ROSCAVEL, COM FLANGES E ANEL DE VEDACAO, 1/2", PARA CAIXA D AGUA</t>
  </si>
  <si>
    <t>ADAPTADOR PVC SOLDAVEL, LONGO, COM FLANGE LIVRE, 25 MM X 3/4", PARA CAIXA D AGUA</t>
  </si>
  <si>
    <t>TUBO PVC, SOLDAVEL, DN 25 MM, AGUA FRIA (NBR-5648)</t>
  </si>
  <si>
    <t>CAIXA DAGUA FIBRA DE VIDRO PARA 10000 LITROS, COM TAMPA</t>
  </si>
  <si>
    <t>ADAPTADOR PVC SOLDAVEL, COM FLANGES LIVRES, 32 MM X 1", PARA CAIXA D AGUA</t>
  </si>
  <si>
    <t>TUBO PVC, SOLDAVEL, DN 32 MM, AGUA FRIA (NBR-5648)</t>
  </si>
  <si>
    <r>
      <t xml:space="preserve">ITEM: </t>
    </r>
    <r>
      <rPr>
        <sz val="10"/>
        <color rgb="FF000000"/>
        <rFont val="Arial"/>
        <family val="2"/>
      </rPr>
      <t>92367U/SINAPI</t>
    </r>
  </si>
  <si>
    <t>SER.CG: TUBO DE AÇO GALVANIZADO COM COSTURA, CLASSE MÉDIA, DN 65 (2 1/2"), CONEXÃO ROSQUEADA, INSTALADO EM REDE DE ALIMENTAÇÃO PARA HIDRANTE - FORNECIMENTO E INSTALAÇÃO. AF_12/2015</t>
  </si>
  <si>
    <t>TUBO ACO GALVANIZADO COM COSTURA, CLASSE MEDIA, DN 2.1/2", E = *3,65* MM, PESO *6,51* KG/M (NBR 5580)</t>
  </si>
  <si>
    <r>
      <t xml:space="preserve">ITEM: </t>
    </r>
    <r>
      <rPr>
        <sz val="10"/>
        <color rgb="FF000000"/>
        <rFont val="Arial"/>
        <family val="2"/>
      </rPr>
      <t>92378U/SINAPI</t>
    </r>
  </si>
  <si>
    <t>SER.CG: LUVA, EM FERRO GALVANIZADO, DN 65 (2 1/2"), CONEXÃO ROSQUEADA, INSTALADO EM REDE DE ALIMENTAÇÃO PARA HIDRANTE - FORNECIMENTO E INSTALAÇÃO. AF_12/2015</t>
  </si>
  <si>
    <t>FUNDO ANTICORROSIVO PARA METAIS FERROSOS (ZARCAO)</t>
  </si>
  <si>
    <t>LUVA DE FERRO GALVANIZADO, COM ROSCA BSP, DE 2 1/2"</t>
  </si>
  <si>
    <r>
      <t xml:space="preserve">ITEM: </t>
    </r>
    <r>
      <rPr>
        <sz val="10"/>
        <color rgb="FF000000"/>
        <rFont val="Arial"/>
        <family val="2"/>
      </rPr>
      <t>92390U/SINAPI</t>
    </r>
  </si>
  <si>
    <t>SER.CG: JOELHO 90 GRAUS, EM FERRO GALVANIZADO, DN 65 (2 1/2"), CONEXÃO ROSQUEADA, INSTALADO EM REDE DE ALIMENTAÇÃO PARA HIDRANTE - FORNECIMENTO E INSTALAÇÃO. AF_12/2015</t>
  </si>
  <si>
    <t>COTOVELO 90 GRAUS DE FERRO GALVANIZADO, COM ROSCA BSP, DE 2 1/2"</t>
  </si>
  <si>
    <r>
      <t xml:space="preserve">ITEM: </t>
    </r>
    <r>
      <rPr>
        <sz val="10"/>
        <color rgb="FF000000"/>
        <rFont val="Arial"/>
        <family val="2"/>
      </rPr>
      <t>92642U/SINAPI</t>
    </r>
  </si>
  <si>
    <t>SER.CG: TÊ, EM FERRO GALVANIZADO, CONEXÃO ROSQUEADA, DN 65 (2 1/2"), INSTALADO EM REDE DE ALIMENTAÇÃO PARA HIDRANTE - FORNECIMENTO E INSTALAÇÃO. AF_12/2015</t>
  </si>
  <si>
    <t>TE DE FERRO GALVANIZADO, DE 2 1/2"</t>
  </si>
  <si>
    <r>
      <t xml:space="preserve">ITEM: </t>
    </r>
    <r>
      <rPr>
        <sz val="10"/>
        <color rgb="FF000000"/>
        <rFont val="Arial"/>
        <family val="2"/>
      </rPr>
      <t>93358U/SINAPI</t>
    </r>
  </si>
  <si>
    <r>
      <t xml:space="preserve">UN: </t>
    </r>
    <r>
      <rPr>
        <sz val="10"/>
        <color rgb="FF000000"/>
        <rFont val="Arial"/>
        <family val="2"/>
      </rPr>
      <t>M3</t>
    </r>
  </si>
  <si>
    <t>SER.CG: ESCAVAÇÃO MANUAL DE VALA COM PROFUNDIDADE MENOR OU IGUAL A 1,30 M. AF_03/2016</t>
  </si>
  <si>
    <r>
      <t xml:space="preserve">ITEM: </t>
    </r>
    <r>
      <rPr>
        <sz val="10"/>
        <color rgb="FF000000"/>
        <rFont val="Arial"/>
        <family val="2"/>
      </rPr>
      <t>93382U/SINAPI</t>
    </r>
  </si>
  <si>
    <t>SER.CG: REATERRO MANUAL DE VALAS COM COMPACTAÇÃO MECANIZADA. AF_04/2016</t>
  </si>
  <si>
    <t>OPERADOR DE MAQUINAS E TRATORES DIVERSOS (TERRAPLANAGEM)</t>
  </si>
  <si>
    <t>TANQUE DE ACO CARBONO NAO REVESTIDO, PARA TRANSPORTE DE AGUA COM CAPACIDADE DE 10 M3, COM BOMBA CENTRIFUGA POR TOMADA DE FORCA, VAZAO MAXIMA *75* M3/H (INCLUI MONTAGEM, NAO INCLUI CAMINHAO)</t>
  </si>
  <si>
    <t>CAMINHAO TRUCADO, PESO BRUTO TOTAL 23000 KG, CARGA UTIL MAXIMA 15935 KG, DISTANCIA ENTRE EIXOS 4,80 M, POTENCIA 230 CV (INCLUI CABINE E CHASSI, NAO INCLUI CARROCERIA)</t>
  </si>
  <si>
    <t>COMPACTADOR DE SOLOS DE PERCURSAO (SOQUETE) COM MOTOR A GASOLINA 4 TEMPOS DE 4 HP (4 CV)</t>
  </si>
  <si>
    <t>GASOLINA COMUM</t>
  </si>
  <si>
    <r>
      <t xml:space="preserve">ITEM: </t>
    </r>
    <r>
      <rPr>
        <sz val="10"/>
        <color rgb="FF000000"/>
        <rFont val="Arial"/>
        <family val="2"/>
      </rPr>
      <t>94499U/SINAPI</t>
    </r>
  </si>
  <si>
    <t>SER.CG: REGISTRO DE GAVETA BRUTO, LATÃO, ROSCÁVEL, 2 1/2?, INSTALADO EM RESERVAÇÃO DE ÁGUA DE EDIFICAÇÃO QUE POSSUA RESERVATÓRIO DE FIBRA/FIBROCIMENTO ? FORNECIMENTO E INSTALAÇÃO. AF_06/2016</t>
  </si>
  <si>
    <r>
      <t xml:space="preserve">ITEM: </t>
    </r>
    <r>
      <rPr>
        <sz val="10"/>
        <color rgb="FF000000"/>
        <rFont val="Arial"/>
        <family val="2"/>
      </rPr>
      <t>94653U/SINAPI</t>
    </r>
  </si>
  <si>
    <t>SER.CG: TUBO, PVC, SOLDÁVEL, DN 75 MM, INSTALADO EM RESERVAÇÃO DE ÁGUA DE EDIFICAÇÃO QUE POSSUA RESERVATÓRIO DE FIBRA/FIBROCIMENTO FORNECIMENTO E INSTALAÇÃO. AF_06/2016</t>
  </si>
  <si>
    <t>LIXA DAGUA EM FOLHA, GRAO 100</t>
  </si>
  <si>
    <t>TUBO PVC, SOLDAVEL, DN 75 MM, AGUA FRIA (NBR-5648)</t>
  </si>
  <si>
    <r>
      <t xml:space="preserve">ITEM: </t>
    </r>
    <r>
      <rPr>
        <sz val="10"/>
        <color rgb="FF000000"/>
        <rFont val="Arial"/>
        <family val="2"/>
      </rPr>
      <t>94667U/SINAPI</t>
    </r>
  </si>
  <si>
    <t>SER.CG: LUVA, PVC, SOLDÁVEL, DN 75 MM, INSTALADO EM RESERVAÇÃO DE ÁGUA DE EDIFICAÇÃO QUE POSSUA RESERVATÓRIO DE FIBRA/FIBROCIMENTO FORNECIMENTO E INSTALAÇÃO. AF_06/2016</t>
  </si>
  <si>
    <t>ADESIVO PLASTICO PARA PVC, FRASCO COM 175 GR</t>
  </si>
  <si>
    <t>SOLUCAO LIMPADORA PARA PVC, FRASCO COM 1000 CM3</t>
  </si>
  <si>
    <t>LUVA PVC SOLDAVEL, 75 MM, PARA AGUA FRIA PREDIAL</t>
  </si>
  <si>
    <r>
      <t xml:space="preserve">ITEM: </t>
    </r>
    <r>
      <rPr>
        <sz val="10"/>
        <color rgb="FF000000"/>
        <rFont val="Arial"/>
        <family val="2"/>
      </rPr>
      <t>94682U/SINAPI</t>
    </r>
  </si>
  <si>
    <t>SER.CG: JOELHO 90 GRAUS, PVC, SOLDÁVEL, DN 75 MM INSTALADO EM RESERVAÇÃO DE ÁGUA DE EDIFICAÇÃO QUE POSSUA RESERVATÓRIO DE FIBRA/FIBROCIMENTO FORNECIMENTO E INSTALAÇÃO. AF_06/2016</t>
  </si>
  <si>
    <t>JOELHO, PVC SOLDAVEL, 90 GRAUS, 75 MM, PARA AGUA FRIA PREDIAL</t>
  </si>
  <si>
    <r>
      <t xml:space="preserve">ITEM: </t>
    </r>
    <r>
      <rPr>
        <sz val="10"/>
        <color rgb="FF000000"/>
        <rFont val="Arial"/>
        <family val="2"/>
      </rPr>
      <t>97096U/SINAPI</t>
    </r>
  </si>
  <si>
    <t>SER.CG: CONCRETAGEM DE RADIER, PISO OU LAJE SOBRE SOLO, FCK 30 MPA, PARA ESPESSURA DE 20 CM - LANÇAMENTO, ADENSAMENTO E ACABAMENTO. AF_09/2017</t>
  </si>
  <si>
    <t>VIBRADOR DE IMERSAO, DIAMETRO DA PONTEIRA DE *45* MM, COM MOTOR ELETRICO TRIFASICO DE 2 HP (2 CV)</t>
  </si>
  <si>
    <t>ENERGIA ELETRICA ATE 2000 KWH INDUSTRIAL, SEM DEMANDA</t>
  </si>
  <si>
    <t>KW/H</t>
  </si>
  <si>
    <t>CONCRETO USINADO BOMBEAVEL, CLASSE DE RESISTENCIA C30, COM BRITA 0 E 1, SLUMP = 100 +/- 20 MM, INCLUI SERVICO DE BOMBEAMENTO (NBR 8953)</t>
  </si>
  <si>
    <r>
      <t xml:space="preserve">ITEM: </t>
    </r>
    <r>
      <rPr>
        <sz val="10"/>
        <color rgb="FF000000"/>
        <rFont val="Arial"/>
        <family val="2"/>
      </rPr>
      <t>TAMPAO_INC/UFMA</t>
    </r>
  </si>
  <si>
    <r>
      <t xml:space="preserve">UN: </t>
    </r>
    <r>
      <rPr>
        <sz val="10"/>
        <color rgb="FF000000"/>
        <rFont val="Arial"/>
        <family val="2"/>
      </rPr>
      <t>UD</t>
    </r>
  </si>
  <si>
    <t>SER.CG: TAMPAO FOFO SIMPLES COM BASE, CLASSE A15 CARGA MAX 1,5 T, 400 X 500 MM, COM INSCRICAO INCENDIO</t>
  </si>
  <si>
    <t>AREIA MEDIA - POSTO JAZIDA/FORNECEDOR (RETIRADO NA JAZIDA, SEM TRANSPORTE)</t>
  </si>
  <si>
    <t>CIMENTO PORTLAND COMPOSTO CP II-32</t>
  </si>
  <si>
    <r>
      <t xml:space="preserve">ITEM: </t>
    </r>
    <r>
      <rPr>
        <sz val="10"/>
        <color rgb="FF000000"/>
        <rFont val="Arial"/>
        <family val="2"/>
      </rPr>
      <t>73937/3U/SINAPI</t>
    </r>
  </si>
  <si>
    <t>SER.CG: COBOGO DE CONCRETO (ELEMENTO VAZADO), 7X50X50CM, ASSENTADO COM ARGAMASSA TRACO 1:3 (CIMENTO E AREIA)</t>
  </si>
  <si>
    <t>ELEMENTO VAZADO DE CONCRETO, QUADRICULADO, 16 FUROS *50 X 50 X 7* CM</t>
  </si>
  <si>
    <r>
      <t xml:space="preserve">ITEM: </t>
    </r>
    <r>
      <rPr>
        <sz val="10"/>
        <color rgb="FF000000"/>
        <rFont val="Arial"/>
        <family val="2"/>
      </rPr>
      <t>74202/1U/SINAPI</t>
    </r>
  </si>
  <si>
    <t>SER.CG: LAJE PRE-MOLDADA P/FORRO, SOBRECARGA 100KG/M2, VAOS ATE 3,50M/E=8CM, C/LAJOTAS E CAP.C/CONC FCK=20MPA, 3CM, INTER-EIXO 38CM, C/ESCORAMENTO (REAPR.3X) E FERRAGEM NEGATIVA</t>
  </si>
  <si>
    <t>OPERADOR DE BETONEIRA ESTACIONARIA/MISTURADOR</t>
  </si>
  <si>
    <t>CARPINTEIRO AUXILIAR</t>
  </si>
  <si>
    <t>BETONEIRA, CAPACIDADE NOMINAL 600 L, CAPACIDADE DE MISTURA 360L, MOTOR ELETRICO TRIFASICO 220/380V, POTENCIA 4CV, EXCLUSO CARREGADOR</t>
  </si>
  <si>
    <t>PEDRA BRITADA N. 1 (9,5 a 19 MM) POSTO PEDREIRA/FORNECEDOR, SEM FRETE</t>
  </si>
  <si>
    <t>PREGO DE ACO POLIDO COM CABECA 18 X 27 (2 1/2 X 10)</t>
  </si>
  <si>
    <t>TABUA MADEIRA 2A QUALIDADE 2,5 X 30,0CM (1 X 12") NAO APARELHADA</t>
  </si>
  <si>
    <t>LAJE PRE-MOLDADA CONVENCIONAL (LAJOTAS + VIGOTAS) PARA FORRO, UNIDIRECIONAL, SOBRECARGA DE 100 KG/M2, VAO ATE 4,00 M (SEM COLOCACAO)</t>
  </si>
  <si>
    <t>ACO CA-60, 5,0 MM, VERGALHAO</t>
  </si>
  <si>
    <t>PECA DE MADEIRA NATIVA / REGIONAL 7,5 X 7,5CM (3X3) NAO APARELHADA (P/FORMA)</t>
  </si>
  <si>
    <r>
      <t xml:space="preserve">ITEM: </t>
    </r>
    <r>
      <rPr>
        <sz val="10"/>
        <color rgb="FF000000"/>
        <rFont val="Arial"/>
        <family val="2"/>
      </rPr>
      <t>87523U/SINAPI</t>
    </r>
  </si>
  <si>
    <t>SER.CG: ALVENARIA DE VEDAÇÃO DE BLOCOS CERÂMICOS FURADOS NA HORIZONTAL DE 9X14X19CM (ESPESSURA 9CM) DE PAREDES COM ÁREA LÍQUIDA MAIOR OU IGUAL A 6M² COM VÃOS E ARGAMASSA DE ASSENTAMENTO COM PREPARO EM BETONEIRA. AF_06/2014</t>
  </si>
  <si>
    <t>BETONEIRA CAPACIDADE NOMINAL 400 L, CAPACIDADE DE MISTURA 280 L, MOTOR ELETRICO TRIFASICO 220/380 V POTENCIA 2 CV, SEM CARREGADOR</t>
  </si>
  <si>
    <t>CAL HIDRATADA CH-I PARA ARGAMASSAS</t>
  </si>
  <si>
    <t>TELA DE ACO SOLDADA GALVANIZADA/ZINCADA PARA ALVENARIA, FIO D = *1,20 A 1,70* MM, MALHA 15 X 15 MM, (C X L) *50 X 7,5* CM</t>
  </si>
  <si>
    <t>PINO DE ACO COM FURO, HASTE = 27 MM (ACAO DIRETA)</t>
  </si>
  <si>
    <t>CENTO</t>
  </si>
  <si>
    <t>BLOCO CERAMICO (ALVENARIA VEDACAO), 6 FUROS, DE 9 X 14 X 19 CM</t>
  </si>
  <si>
    <r>
      <t xml:space="preserve">ITEM: </t>
    </r>
    <r>
      <rPr>
        <sz val="10"/>
        <color rgb="FF000000"/>
        <rFont val="Arial"/>
        <family val="2"/>
      </rPr>
      <t>87529U/SINAPI</t>
    </r>
  </si>
  <si>
    <t>SER.CG: MASSA ÚNICA, PARA RECEBIMENTO DE PINTURA, EM ARGAMASSA TRAÇO 1:2:8, PREPARO MECÂNICO COM BETONEIRA 400L, APLICADA MANUALMENTE EM FACES INTERNAS DE PAREDES, ESPESSURA DE 20MM, COM EXECUÇÃO DE TALISCAS. AF_06/2014</t>
  </si>
  <si>
    <r>
      <t xml:space="preserve">ITEM: </t>
    </r>
    <r>
      <rPr>
        <sz val="10"/>
        <color rgb="FF000000"/>
        <rFont val="Arial"/>
        <family val="2"/>
      </rPr>
      <t>87775U/SINAPI</t>
    </r>
  </si>
  <si>
    <t>SER.CG: EMBOÇO OU MASSA ÚNICA EM ARGAMASSA TRAÇO 1:2:8, PREPARO MECÂNICO COM BETONEIRA 400 L, APLICADA MANUALMENTE EM PANOS DE FACHADA COM PRESENÇA DE VÃOS, ESPESSURA DE 25 MM. AF_06/2014</t>
  </si>
  <si>
    <t>TELA DE ACO SOLDADA GALVANIZADA/ZINCADA PARA ALVENARIA, FIO D = *1,24 MM, MALHA 25 X 25 MM</t>
  </si>
  <si>
    <r>
      <t xml:space="preserve">ITEM: </t>
    </r>
    <r>
      <rPr>
        <sz val="10"/>
        <color rgb="FF000000"/>
        <rFont val="Arial"/>
        <family val="2"/>
      </rPr>
      <t>87879U/SINAPI</t>
    </r>
  </si>
  <si>
    <t>SER.CG: CHAPISCO APLICADO EM ALVENARIAS E ESTRUTURAS DE CONCRETO INTERNAS, COM COLHER DE PEDREIRO. ARGAMASSA TRAÇO 1:3 COM PREPARO EM BETONEIRA 400L. AF_06/2014</t>
  </si>
  <si>
    <t>AREIA GROSSA - POSTO JAZIDA/FORNECEDOR (RETIRADO NA JAZIDA, SEM TRANSPORTE)</t>
  </si>
  <si>
    <r>
      <t xml:space="preserve">ITEM: </t>
    </r>
    <r>
      <rPr>
        <sz val="10"/>
        <color rgb="FF000000"/>
        <rFont val="Arial"/>
        <family val="2"/>
      </rPr>
      <t>88415U/SINAPI</t>
    </r>
  </si>
  <si>
    <t>SER.CG: APLICAÇÃO MANUAL DE FUNDO SELADOR ACRÍLICO EM PAREDES EXTERNAS DE CASAS. AF_06/2014</t>
  </si>
  <si>
    <t>PINTOR</t>
  </si>
  <si>
    <t>SELADOR ACRILICO PAREDES INTERNAS/EXTERNAS</t>
  </si>
  <si>
    <r>
      <t xml:space="preserve">ITEM: </t>
    </r>
    <r>
      <rPr>
        <sz val="10"/>
        <color rgb="FF000000"/>
        <rFont val="Arial"/>
        <family val="2"/>
      </rPr>
      <t>88489U/SINAPI</t>
    </r>
  </si>
  <si>
    <t>SER.CG: APLICAÇÃO MANUAL DE PINTURA COM TINTA LÁTEX ACRÍLICA EM PAREDES, DUAS DEMÃOS. AF_06/2014</t>
  </si>
  <si>
    <t>TINTA ACRILICA PREMIUM, COR BRANCO FOSCO</t>
  </si>
  <si>
    <r>
      <t xml:space="preserve">ITEM: </t>
    </r>
    <r>
      <rPr>
        <sz val="10"/>
        <color rgb="FF000000"/>
        <rFont val="Arial"/>
        <family val="2"/>
      </rPr>
      <t>90830U/SINAPI</t>
    </r>
  </si>
  <si>
    <t>SER.CG: FECHADURA DE EMBUTIR COM CILINDRO, EXTERNA, COMPLETA, ACABAMENTO PADRÃO MÉDIO, INCLUSO EXECUÇÃO DE FURO - FORNECIMENTO E INSTALAÇÃO. AF_08/2015</t>
  </si>
  <si>
    <t>CARPINTEIRO DE ESQUADRIAS</t>
  </si>
  <si>
    <t>FECHADURA DE EMBUTIR PARA PORTA EXTERNA / ENTRADA, MAQUINA 55 MM, COM CILINDRO, MACANETA ALAVANCA E ESPELHO EM METAL CROMADO - NIVEL SEGURANCA MEDIO - COMPLETA</t>
  </si>
  <si>
    <r>
      <t xml:space="preserve">ITEM: </t>
    </r>
    <r>
      <rPr>
        <sz val="10"/>
        <color rgb="FF000000"/>
        <rFont val="Arial"/>
        <family val="2"/>
      </rPr>
      <t>91338U/SINAPI</t>
    </r>
  </si>
  <si>
    <t>SER.CG: PORTA DE ALUMÍNIO DE ABRIR COM LAMBRI, COM GUARNIÇÃO, FIXAÇÃO COM PARAFUSOS - FORNECIMENTO E INSTALAÇÃO. AF_08/2015</t>
  </si>
  <si>
    <t>SELANTE ELASTICO MONOCOMPONENTE A BASE DE POLIURETANO PARA JUNTAS DIVERSAS</t>
  </si>
  <si>
    <t>310ML</t>
  </si>
  <si>
    <t>GUARNICAO/MOLDURA DE ACABAMENTO PARA ESQUADRIA DE ALUMINIO ANODIZADO NATURAL, PARA 1 FACE</t>
  </si>
  <si>
    <t>PORTA DE ABRIR EM ALUMINIO COM LAMBRI HORIZONTAL/LAMINADA, ACABAMENTO ANODIZADO NATURAL, SEM GUARNICAO/ALIZAR/VISTA</t>
  </si>
  <si>
    <t>BUCHA DE NYLON SEM ABA S10, COM PARAFUSO DE 6,10 X 65 MM EM ACO ZINCADO COM ROSCA SOBERBA, CABECA CHATA E FENDA PHILLIPS</t>
  </si>
  <si>
    <r>
      <t xml:space="preserve">ITEM: </t>
    </r>
    <r>
      <rPr>
        <sz val="10"/>
        <color rgb="FF000000"/>
        <rFont val="Arial"/>
        <family val="2"/>
      </rPr>
      <t>95467U/SINAPI</t>
    </r>
  </si>
  <si>
    <t>SER.CG: EMBASAMENTO C/PEDRA ARGAMASSADA UTILIZANDO ARG.CIM/AREIA 1:4</t>
  </si>
  <si>
    <t>PEDRA DE MAO OU PEDRA RACHAO PARA ARRIMO/FUNDACAO (POSTO PEDREIRA/FORNECEDOR, SEM FRETE)</t>
  </si>
  <si>
    <r>
      <t xml:space="preserve">ITEM: </t>
    </r>
    <r>
      <rPr>
        <sz val="10"/>
        <color rgb="FF000000"/>
        <rFont val="Arial"/>
        <family val="2"/>
      </rPr>
      <t>96135U/SINAPI</t>
    </r>
  </si>
  <si>
    <t>SER.CG: APLICAÇÃO MANUAL DE MASSA ACRÍLICA EM PAREDES EXTERNAS DE CASAS, DUAS DEMÃOS. AF_05/2017</t>
  </si>
  <si>
    <t>LIXA EM FOLHA PARA PAREDE OU MADEIRA, NUMERO 120 (COR VERMELHA)</t>
  </si>
  <si>
    <t>MASSA ACRILICA PARA PAREDES INTERIOR/EXTERIOR</t>
  </si>
  <si>
    <t>GL</t>
  </si>
  <si>
    <r>
      <t xml:space="preserve">ITEM: </t>
    </r>
    <r>
      <rPr>
        <sz val="10"/>
        <color rgb="FF000000"/>
        <rFont val="Arial"/>
        <family val="2"/>
      </rPr>
      <t>98681U/SINAPI</t>
    </r>
  </si>
  <si>
    <t>SER.CG: PISO CIMENTADO, TRAÇO 1:3 (CIMENTO E AREIA), ACABAMENTO RÚSTICO, ESPESSURA 2,0 CM, PREPARO MECÂNICO DA ARGAMASSA. AF_06/2018</t>
  </si>
  <si>
    <t>JUNTA PLASTICA DE DILATACAO PARA PISOS, COR CINZA, 17 X 3 MM (ALTURA X ESPESSURA)</t>
  </si>
  <si>
    <r>
      <t xml:space="preserve">ITEM: </t>
    </r>
    <r>
      <rPr>
        <sz val="10"/>
        <color rgb="FF000000"/>
        <rFont val="Arial"/>
        <family val="2"/>
      </rPr>
      <t>92395U/SINAPI</t>
    </r>
  </si>
  <si>
    <t>SER.CG: EXECUÇÃO DE PAVIMENTO EM PISO INTERTRAVADO, COM BLOCO SEXTAVADO DE 25 X 25 CM, ESPESSURA 10 CM. AF_12/2015</t>
  </si>
  <si>
    <t>COMPACTADOR DE SOLO, TIPO PLACA VIBRATORIA REVERSIVEL, COM MOTOR A GASOLINA DE 4 TEMPOS, PESO ENTRE 125 E 150 KG, FORCA CENTRIFUGA ENTRE 2500 E 2800 KGF, LARGURA DE TRABALHO ENTRE 400 E 450 MM, FREQUENCIA DE VIBRACAO ENTRE 4.300 E 4.500 RPM, VELOCIDADE DE TRABALHO ENTRE 15 E 20 M/MIN, POTENCIA ENTRE 5,5 E 6,0 HP</t>
  </si>
  <si>
    <t>DISCO DE CORTE DIAMANTADO SEGMENTADO PARA CONCRETO, DIAMETRO DE 350 MM, FURO DE 1 " (14 X 1 ")</t>
  </si>
  <si>
    <t>CORTADEIRA DE PISO DE CONCRETO E ASFALTO, PARA DISCO PADRAO DE DIAMETRO 350 MM (14") OU 450 MM (18") , MOTOR A GASOLINA, POTENCIA 13 HP, SEM DISCO</t>
  </si>
  <si>
    <t>PO DE PEDRA (POSTO PEDREIRA/FORNECEDOR, SEM FRETE)</t>
  </si>
  <si>
    <t>BLOQUETE/PISO INTERTRAVADO DE CONCRETO - MODELO SEXTAVADO, 25 CM X 25 CM, E = 10 CM, RESISTENCIA DE 35 MPA (NBR 9781), COR NATURAL</t>
  </si>
  <si>
    <r>
      <t xml:space="preserve">ITEM: </t>
    </r>
    <r>
      <rPr>
        <sz val="10"/>
        <color rgb="FF000000"/>
        <rFont val="Arial"/>
        <family val="2"/>
      </rPr>
      <t>94275U/SINAPI</t>
    </r>
  </si>
  <si>
    <t>SER.CG: ASSENTAMENTO DE GUIA (MEIO-FIO) EM TRECHO RETO, CONFECCIONADA EM CONCRETO PRÉ-FABRICADO, DIMENSÕES 100X15X13X20 CM (COMPRIMENTO X BASE INFERIOR X BASE SUPERIOR X ALTURA), PARA URBANIZAÇÃO INTERNA DE EMPREENDIMENTOS. AF_06/2016_P</t>
  </si>
  <si>
    <t>MEIO-FIO OU GUIA DE CONCRETO, PRE-MOLDADO, COMP 1 M, *30 X 15/ 12* CM (H X L1/L2)</t>
  </si>
  <si>
    <r>
      <t xml:space="preserve">ITEM: </t>
    </r>
    <r>
      <rPr>
        <sz val="10"/>
        <color rgb="FF000000"/>
        <rFont val="Arial"/>
        <family val="2"/>
      </rPr>
      <t>94990U/SINAPI</t>
    </r>
  </si>
  <si>
    <t>SER.CG: EXECUÇÃO DE PASSEIO (CALÇADA) OU PISO DE CONCRETO COM CONCRETO MOLDADO IN LOCO, FEITO EM OBRA, ACABAMENTO CONVENCIONAL, NÃO ARMADO. AF_07/2016</t>
  </si>
  <si>
    <t>SARRAFO DE MADEIRA NAO APARELHADA *2,5 X 10 CM, MACARANDUBA, ANGELIM OU EQUIVALENTE DA REGIAO</t>
  </si>
  <si>
    <t>PECA DE MADEIRA NATIVA/REGIONAL 2,5 X 7,0 CM (SARRAFO-P/FORMA)</t>
  </si>
  <si>
    <r>
      <t xml:space="preserve">ITEM: </t>
    </r>
    <r>
      <rPr>
        <sz val="10"/>
        <color rgb="FF000000"/>
        <rFont val="Arial"/>
        <family val="2"/>
      </rPr>
      <t>28010104/UFMA</t>
    </r>
  </si>
  <si>
    <t>SER.CG: Desmobilização - Bacabal, Pedreiras, Chapadinha e Codó.</t>
  </si>
  <si>
    <t>DEPARTAMENTO DE PROJETOS E OBRAS</t>
  </si>
  <si>
    <t xml:space="preserve">CRONOGRAMA FÍSICO-FINANCEIRO                                                                                                                                                                           </t>
  </si>
  <si>
    <t>DISCRIMINACAO DOS SERVIÇOS</t>
  </si>
  <si>
    <t>TOTAL (R$)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</si>
  <si>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</si>
  <si>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</si>
  <si>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</si>
  <si>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</si>
  <si>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</si>
  <si>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</si>
  <si>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</si>
  <si>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</si>
  <si>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</si>
  <si>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</si>
  <si>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</si>
  <si>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</si>
  <si>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TOTAL</t>
  </si>
  <si>
    <t>%</t>
  </si>
  <si>
    <t>VALOR</t>
  </si>
  <si>
    <t>SUBTOTAL DO PERIODO</t>
  </si>
  <si>
    <t>% DO PERIODO</t>
  </si>
  <si>
    <t>TOTAL ACUMULADO</t>
  </si>
  <si>
    <t>% ACUMULADO</t>
  </si>
  <si>
    <t>TOTAL GERAL DA OBRA</t>
  </si>
  <si>
    <t>OBJETO: CONSTRUÇÃO DE REDE DE HIDRANTES NO CAMPUS UFMA BACABAL-MA</t>
  </si>
  <si>
    <t>SER.CG: LOCACAO CONVENCIONAL DE OBRA, ATRAVÉS DE GABARITO DE TABUAS CORRIDAS PONTALETADAS A CADA 1,50M, SEM REAPROVEITAMENTO</t>
  </si>
  <si>
    <t>ARAME RECOZIDO 18 BWG, 1,25 MM (0,01 KG/M)</t>
  </si>
  <si>
    <r>
      <t xml:space="preserve">ITEM: </t>
    </r>
    <r>
      <rPr>
        <sz val="10"/>
        <color rgb="FF000000"/>
        <rFont val="Arial"/>
        <family val="2"/>
      </rPr>
      <t>73992/1U/SINAPI</t>
    </r>
  </si>
  <si>
    <t>LOCACAO CONVENCIONAL DE OBRA, ATRAVÉS DE GABARITO DE TABUAS CORRIDAS PONTALETADAS A CADA 1,50M, SEM REAPROVEITAMENTO </t>
  </si>
  <si>
    <t>05.16</t>
  </si>
  <si>
    <t>73992/1U/SINAPI</t>
  </si>
  <si>
    <t>KM</t>
  </si>
  <si>
    <t>Data: Otubro/18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</si>
</sst>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#,##0.000"/>
    <numFmt numFmtId="165" formatCode="#,##0.000000000"/>
    <numFmt numFmtId="166" formatCode="&quot;R$&quot;\ #,##0.00"/>
    <numFmt numFmtId="167" formatCode="_(* #,##0.00_);_(* \(#,##0.00\);_(* &quot;-&quot;??_);_(@_)"/>
    <numFmt numFmtId="168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167" fontId="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246">
    <xf numFmtId="0" fontId="0" fillId="0" borderId="0" xfId="0"/>
    <xf numFmtId="0" fontId="23" fillId="35" borderId="21" xfId="0" applyNumberFormat="1" applyFont="1" applyFill="1" applyBorder="1" applyAlignment="1">
      <alignment horizontal="center" vertical="center" wrapText="1"/>
    </xf>
    <xf numFmtId="0" fontId="23" fillId="35" borderId="24" xfId="0" applyNumberFormat="1" applyFont="1" applyFill="1" applyBorder="1" applyAlignment="1">
      <alignment horizontal="center" vertical="center" wrapText="1"/>
    </xf>
    <xf numFmtId="4" fontId="25" fillId="34" borderId="36" xfId="0" applyNumberFormat="1" applyFont="1" applyFill="1" applyBorder="1" applyAlignment="1">
      <alignment horizontal="center" vertical="center" wrapText="1"/>
    </xf>
    <xf numFmtId="4" fontId="25" fillId="34" borderId="37" xfId="0" applyNumberFormat="1" applyFont="1" applyFill="1" applyBorder="1" applyAlignment="1">
      <alignment horizontal="center" vertical="center" wrapText="1"/>
    </xf>
    <xf numFmtId="49" fontId="24" fillId="36" borderId="4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6" borderId="45" xfId="0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vertical="center" wrapText="1"/>
    </xf>
    <xf numFmtId="0" fontId="19" fillId="36" borderId="14" xfId="0" applyFont="1" applyFill="1" applyBorder="1" applyAlignment="1">
      <alignment vertical="center" wrapText="1"/>
    </xf>
    <xf numFmtId="4" fontId="19" fillId="36" borderId="14" xfId="0" applyNumberFormat="1" applyFont="1" applyFill="1" applyBorder="1" applyAlignment="1">
      <alignment vertical="center" wrapText="1"/>
    </xf>
    <xf numFmtId="0" fontId="19" fillId="36" borderId="38" xfId="0" applyFont="1" applyFill="1" applyBorder="1" applyAlignment="1">
      <alignment vertical="center" wrapText="1"/>
    </xf>
    <xf numFmtId="49" fontId="18" fillId="0" borderId="44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4" fontId="18" fillId="0" borderId="44" xfId="0" applyNumberFormat="1" applyFont="1" applyBorder="1" applyAlignment="1">
      <alignment horizontal="right" vertical="center" wrapText="1"/>
    </xf>
    <xf numFmtId="4" fontId="18" fillId="0" borderId="33" xfId="0" applyNumberFormat="1" applyFont="1" applyBorder="1" applyAlignment="1">
      <alignment horizontal="right" vertical="center" wrapText="1"/>
    </xf>
    <xf numFmtId="4" fontId="19" fillId="0" borderId="34" xfId="0" applyNumberFormat="1" applyFont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9" fontId="19" fillId="36" borderId="44" xfId="0" applyNumberFormat="1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 wrapText="1"/>
    </xf>
    <xf numFmtId="0" fontId="19" fillId="36" borderId="44" xfId="0" applyFont="1" applyFill="1" applyBorder="1" applyAlignment="1">
      <alignment vertical="center" wrapText="1"/>
    </xf>
    <xf numFmtId="4" fontId="19" fillId="36" borderId="44" xfId="0" applyNumberFormat="1" applyFont="1" applyFill="1" applyBorder="1" applyAlignment="1">
      <alignment vertical="center" wrapText="1"/>
    </xf>
    <xf numFmtId="0" fontId="19" fillId="36" borderId="41" xfId="0" applyFont="1" applyFill="1" applyBorder="1" applyAlignment="1">
      <alignment vertical="center" wrapText="1"/>
    </xf>
    <xf numFmtId="49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19" fillId="36" borderId="38" xfId="0" applyNumberFormat="1" applyFont="1" applyFill="1" applyBorder="1" applyAlignment="1">
      <alignment vertical="center" wrapText="1"/>
    </xf>
    <xf numFmtId="4" fontId="19" fillId="36" borderId="39" xfId="0" applyNumberFormat="1" applyFont="1" applyFill="1" applyBorder="1" applyAlignment="1">
      <alignment vertical="center" wrapText="1"/>
    </xf>
    <xf numFmtId="4" fontId="19" fillId="36" borderId="42" xfId="0" applyNumberFormat="1" applyFont="1" applyFill="1" applyBorder="1" applyAlignment="1">
      <alignment vertical="center" wrapText="1"/>
    </xf>
    <xf numFmtId="4" fontId="19" fillId="36" borderId="41" xfId="0" applyNumberFormat="1" applyFont="1" applyFill="1" applyBorder="1" applyAlignment="1">
      <alignment vertical="center" wrapText="1"/>
    </xf>
    <xf numFmtId="4" fontId="19" fillId="36" borderId="51" xfId="0" applyNumberFormat="1" applyFont="1" applyFill="1" applyBorder="1" applyAlignment="1">
      <alignment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4" fontId="18" fillId="0" borderId="52" xfId="0" applyNumberFormat="1" applyFont="1" applyBorder="1" applyAlignment="1">
      <alignment horizontal="right" vertical="center" wrapText="1"/>
    </xf>
    <xf numFmtId="4" fontId="19" fillId="36" borderId="28" xfId="0" applyNumberFormat="1" applyFont="1" applyFill="1" applyBorder="1" applyAlignment="1">
      <alignment vertical="center" wrapText="1"/>
    </xf>
    <xf numFmtId="4" fontId="19" fillId="0" borderId="53" xfId="0" applyNumberFormat="1" applyFont="1" applyBorder="1" applyAlignment="1">
      <alignment horizontal="right" vertical="center" wrapText="1"/>
    </xf>
    <xf numFmtId="4" fontId="19" fillId="36" borderId="29" xfId="0" applyNumberFormat="1" applyFont="1" applyFill="1" applyBorder="1" applyAlignment="1">
      <alignment vertical="center" wrapText="1"/>
    </xf>
    <xf numFmtId="2" fontId="18" fillId="0" borderId="0" xfId="0" applyNumberFormat="1" applyFont="1" applyAlignment="1">
      <alignment vertical="center"/>
    </xf>
    <xf numFmtId="4" fontId="19" fillId="33" borderId="40" xfId="0" applyNumberFormat="1" applyFont="1" applyFill="1" applyBorder="1" applyAlignment="1">
      <alignment vertical="center"/>
    </xf>
    <xf numFmtId="4" fontId="19" fillId="33" borderId="43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4" fontId="19" fillId="33" borderId="10" xfId="0" applyNumberFormat="1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22" fillId="37" borderId="13" xfId="42" applyFont="1" applyFill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1" fontId="0" fillId="0" borderId="14" xfId="0" applyNumberForma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/>
    </xf>
    <xf numFmtId="1" fontId="0" fillId="0" borderId="14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2" fillId="37" borderId="16" xfId="42" applyFont="1" applyFill="1" applyBorder="1" applyAlignment="1">
      <alignment horizontal="centerContinuous"/>
    </xf>
    <xf numFmtId="0" fontId="22" fillId="37" borderId="0" xfId="42" applyFont="1" applyFill="1" applyBorder="1" applyAlignment="1">
      <alignment horizontal="centerContinuous" vertical="center"/>
    </xf>
    <xf numFmtId="0" fontId="22" fillId="37" borderId="0" xfId="42" applyFont="1" applyFill="1" applyBorder="1" applyAlignment="1">
      <alignment horizontal="centerContinuous"/>
    </xf>
    <xf numFmtId="1" fontId="22" fillId="37" borderId="0" xfId="42" applyNumberFormat="1" applyFont="1" applyFill="1" applyBorder="1" applyAlignment="1">
      <alignment horizontal="centerContinuous"/>
    </xf>
    <xf numFmtId="0" fontId="22" fillId="37" borderId="17" xfId="42" applyFont="1" applyFill="1" applyBorder="1" applyAlignment="1">
      <alignment horizontal="centerContinuous"/>
    </xf>
    <xf numFmtId="0" fontId="22" fillId="37" borderId="54" xfId="42" applyFont="1" applyFill="1" applyBorder="1" applyAlignment="1">
      <alignment horizontal="centerContinuous"/>
    </xf>
    <xf numFmtId="0" fontId="22" fillId="37" borderId="55" xfId="42" applyFont="1" applyFill="1" applyBorder="1" applyAlignment="1">
      <alignment horizontal="centerContinuous" vertical="center"/>
    </xf>
    <xf numFmtId="0" fontId="22" fillId="37" borderId="55" xfId="42" applyFont="1" applyFill="1" applyBorder="1" applyAlignment="1">
      <alignment horizontal="centerContinuous"/>
    </xf>
    <xf numFmtId="1" fontId="22" fillId="37" borderId="55" xfId="42" applyNumberFormat="1" applyFont="1" applyFill="1" applyBorder="1" applyAlignment="1">
      <alignment horizontal="centerContinuous"/>
    </xf>
    <xf numFmtId="0" fontId="22" fillId="37" borderId="56" xfId="42" applyFont="1" applyFill="1" applyBorder="1" applyAlignment="1">
      <alignment horizontal="centerContinuous"/>
    </xf>
    <xf numFmtId="0" fontId="29" fillId="0" borderId="60" xfId="0" applyFont="1" applyFill="1" applyBorder="1" applyAlignment="1">
      <alignment horizontal="centerContinuous" vertical="center" wrapText="1"/>
    </xf>
    <xf numFmtId="0" fontId="30" fillId="0" borderId="61" xfId="0" applyFont="1" applyFill="1" applyBorder="1" applyAlignment="1">
      <alignment horizontal="centerContinuous" vertical="center" wrapText="1"/>
    </xf>
    <xf numFmtId="1" fontId="30" fillId="0" borderId="61" xfId="0" applyNumberFormat="1" applyFont="1" applyFill="1" applyBorder="1" applyAlignment="1">
      <alignment horizontal="centerContinuous" vertical="center" wrapText="1"/>
    </xf>
    <xf numFmtId="1" fontId="30" fillId="0" borderId="62" xfId="0" applyNumberFormat="1" applyFont="1" applyFill="1" applyBorder="1" applyAlignment="1">
      <alignment horizontal="centerContinuous" vertical="center" wrapText="1"/>
    </xf>
    <xf numFmtId="0" fontId="22" fillId="37" borderId="61" xfId="42" applyFont="1" applyFill="1" applyBorder="1" applyAlignment="1">
      <alignment horizontal="centerContinuous"/>
    </xf>
    <xf numFmtId="1" fontId="22" fillId="37" borderId="61" xfId="42" applyNumberFormat="1" applyFont="1" applyFill="1" applyBorder="1" applyAlignment="1">
      <alignment horizontal="centerContinuous"/>
    </xf>
    <xf numFmtId="0" fontId="22" fillId="37" borderId="16" xfId="42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" fontId="0" fillId="0" borderId="0" xfId="0" applyNumberFormat="1" applyBorder="1" applyAlignment="1">
      <alignment horizontal="centerContinuous" vertical="center"/>
    </xf>
    <xf numFmtId="1" fontId="0" fillId="0" borderId="0" xfId="0" applyNumberFormat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" fontId="24" fillId="36" borderId="22" xfId="44" applyNumberFormat="1" applyFont="1" applyFill="1" applyBorder="1" applyAlignment="1">
      <alignment horizontal="center" vertical="center"/>
    </xf>
    <xf numFmtId="166" fontId="24" fillId="36" borderId="22" xfId="44" applyNumberFormat="1" applyFont="1" applyFill="1" applyBorder="1" applyAlignment="1">
      <alignment horizontal="distributed" vertical="center"/>
    </xf>
    <xf numFmtId="1" fontId="32" fillId="0" borderId="22" xfId="45" applyNumberFormat="1" applyFont="1" applyFill="1" applyBorder="1" applyAlignment="1">
      <alignment horizontal="center" vertical="center"/>
    </xf>
    <xf numFmtId="166" fontId="32" fillId="0" borderId="22" xfId="44" applyNumberFormat="1" applyFont="1" applyFill="1" applyBorder="1" applyAlignment="1">
      <alignment horizontal="distributed" vertical="center"/>
    </xf>
    <xf numFmtId="1" fontId="32" fillId="0" borderId="22" xfId="44" applyNumberFormat="1" applyFont="1" applyFill="1" applyBorder="1" applyAlignment="1">
      <alignment horizontal="distributed" vertical="center"/>
    </xf>
    <xf numFmtId="1" fontId="32" fillId="0" borderId="22" xfId="44" applyNumberFormat="1" applyFont="1" applyFill="1" applyBorder="1" applyAlignment="1">
      <alignment horizontal="center" vertical="center"/>
    </xf>
    <xf numFmtId="0" fontId="0" fillId="0" borderId="22" xfId="0" applyBorder="1"/>
    <xf numFmtId="1" fontId="32" fillId="0" borderId="22" xfId="45" applyNumberFormat="1" applyFont="1" applyFill="1" applyBorder="1" applyAlignment="1">
      <alignment horizontal="distributed" vertical="center"/>
    </xf>
    <xf numFmtId="1" fontId="32" fillId="0" borderId="67" xfId="45" applyNumberFormat="1" applyFont="1" applyFill="1" applyBorder="1" applyAlignment="1">
      <alignment horizontal="center" vertical="center"/>
    </xf>
    <xf numFmtId="1" fontId="32" fillId="0" borderId="67" xfId="45" applyNumberFormat="1" applyFont="1" applyFill="1" applyBorder="1" applyAlignment="1">
      <alignment horizontal="distributed" vertical="center"/>
    </xf>
    <xf numFmtId="166" fontId="32" fillId="0" borderId="67" xfId="44" applyNumberFormat="1" applyFont="1" applyFill="1" applyBorder="1" applyAlignment="1">
      <alignment horizontal="distributed" vertical="center"/>
    </xf>
    <xf numFmtId="1" fontId="32" fillId="0" borderId="67" xfId="44" applyNumberFormat="1" applyFont="1" applyFill="1" applyBorder="1" applyAlignment="1">
      <alignment horizontal="distributed" vertical="center"/>
    </xf>
    <xf numFmtId="49" fontId="24" fillId="0" borderId="30" xfId="44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44" fontId="33" fillId="0" borderId="23" xfId="0" applyNumberFormat="1" applyFont="1" applyBorder="1" applyAlignment="1">
      <alignment horizontal="center" vertical="center" wrapText="1" readingOrder="2"/>
    </xf>
    <xf numFmtId="1" fontId="32" fillId="0" borderId="23" xfId="45" applyNumberFormat="1" applyFont="1" applyFill="1" applyBorder="1" applyAlignment="1">
      <alignment horizontal="center" vertical="center"/>
    </xf>
    <xf numFmtId="166" fontId="32" fillId="0" borderId="23" xfId="44" applyNumberFormat="1" applyFont="1" applyFill="1" applyBorder="1" applyAlignment="1">
      <alignment horizontal="distributed" vertical="center"/>
    </xf>
    <xf numFmtId="1" fontId="32" fillId="0" borderId="23" xfId="44" applyNumberFormat="1" applyFont="1" applyFill="1" applyBorder="1" applyAlignment="1">
      <alignment horizontal="center" vertical="center"/>
    </xf>
    <xf numFmtId="1" fontId="32" fillId="0" borderId="23" xfId="44" applyNumberFormat="1" applyFont="1" applyFill="1" applyBorder="1" applyAlignment="1">
      <alignment horizontal="distributed" vertical="center"/>
    </xf>
    <xf numFmtId="166" fontId="24" fillId="0" borderId="69" xfId="44" applyNumberFormat="1" applyFont="1" applyBorder="1" applyAlignment="1">
      <alignment horizontal="right" vertical="center"/>
    </xf>
    <xf numFmtId="44" fontId="24" fillId="0" borderId="22" xfId="44" applyNumberFormat="1" applyFont="1" applyBorder="1" applyAlignment="1">
      <alignment horizontal="center" vertical="center" wrapText="1" readingOrder="2"/>
    </xf>
    <xf numFmtId="1" fontId="24" fillId="0" borderId="22" xfId="44" applyNumberFormat="1" applyFont="1" applyBorder="1" applyAlignment="1"/>
    <xf numFmtId="166" fontId="32" fillId="0" borderId="22" xfId="44" applyNumberFormat="1" applyFont="1" applyBorder="1" applyAlignment="1">
      <alignment horizontal="distributed" vertical="center"/>
    </xf>
    <xf numFmtId="1" fontId="32" fillId="0" borderId="22" xfId="44" applyNumberFormat="1" applyFont="1" applyBorder="1" applyAlignment="1"/>
    <xf numFmtId="1" fontId="32" fillId="0" borderId="22" xfId="44" applyNumberFormat="1" applyFont="1" applyBorder="1" applyAlignment="1">
      <alignment horizontal="distributed" vertical="center"/>
    </xf>
    <xf numFmtId="166" fontId="24" fillId="0" borderId="24" xfId="44" applyNumberFormat="1" applyFont="1" applyBorder="1" applyAlignment="1">
      <alignment horizontal="right" vertical="center"/>
    </xf>
    <xf numFmtId="1" fontId="32" fillId="0" borderId="22" xfId="44" applyNumberFormat="1" applyFont="1" applyBorder="1" applyAlignment="1">
      <alignment horizontal="right"/>
    </xf>
    <xf numFmtId="166" fontId="24" fillId="0" borderId="22" xfId="44" applyNumberFormat="1" applyFont="1" applyBorder="1" applyAlignment="1">
      <alignment horizontal="distributed" vertical="center" wrapText="1" readingOrder="2"/>
    </xf>
    <xf numFmtId="1" fontId="24" fillId="0" borderId="22" xfId="44" applyNumberFormat="1" applyFont="1" applyBorder="1" applyAlignment="1">
      <alignment horizontal="left"/>
    </xf>
    <xf numFmtId="1" fontId="24" fillId="0" borderId="22" xfId="44" applyNumberFormat="1" applyFont="1" applyBorder="1" applyAlignment="1">
      <alignment horizontal="distributed" vertical="center" wrapText="1" readingOrder="2"/>
    </xf>
    <xf numFmtId="1" fontId="24" fillId="0" borderId="22" xfId="44" applyNumberFormat="1" applyFont="1" applyBorder="1" applyAlignment="1">
      <alignment horizontal="center"/>
    </xf>
    <xf numFmtId="10" fontId="24" fillId="0" borderId="22" xfId="46" applyNumberFormat="1" applyFont="1" applyBorder="1" applyAlignment="1">
      <alignment horizontal="distributed" vertical="center"/>
    </xf>
    <xf numFmtId="1" fontId="24" fillId="0" borderId="22" xfId="46" applyNumberFormat="1" applyFont="1" applyBorder="1" applyAlignment="1">
      <alignment horizontal="center" vertical="center"/>
    </xf>
    <xf numFmtId="1" fontId="24" fillId="0" borderId="22" xfId="46" applyNumberFormat="1" applyFont="1" applyBorder="1" applyAlignment="1">
      <alignment horizontal="distributed" vertical="center"/>
    </xf>
    <xf numFmtId="1" fontId="24" fillId="0" borderId="22" xfId="44" applyNumberFormat="1" applyFont="1" applyBorder="1" applyAlignment="1">
      <alignment horizontal="center" vertical="center"/>
    </xf>
    <xf numFmtId="10" fontId="24" fillId="0" borderId="24" xfId="46" applyNumberFormat="1" applyFont="1" applyBorder="1" applyAlignment="1">
      <alignment horizontal="right" vertical="center"/>
    </xf>
    <xf numFmtId="1" fontId="24" fillId="0" borderId="22" xfId="44" applyNumberFormat="1" applyFont="1" applyBorder="1" applyAlignment="1">
      <alignment horizontal="right"/>
    </xf>
    <xf numFmtId="1" fontId="24" fillId="0" borderId="36" xfId="44" applyNumberFormat="1" applyFont="1" applyBorder="1" applyAlignment="1">
      <alignment horizontal="center"/>
    </xf>
    <xf numFmtId="10" fontId="24" fillId="0" borderId="36" xfId="46" applyNumberFormat="1" applyFont="1" applyBorder="1" applyAlignment="1">
      <alignment horizontal="distributed" vertical="center"/>
    </xf>
    <xf numFmtId="1" fontId="24" fillId="0" borderId="36" xfId="46" applyNumberFormat="1" applyFont="1" applyBorder="1" applyAlignment="1"/>
    <xf numFmtId="1" fontId="24" fillId="0" borderId="36" xfId="46" applyNumberFormat="1" applyFont="1" applyBorder="1" applyAlignment="1">
      <alignment horizontal="distributed" vertical="center"/>
    </xf>
    <xf numFmtId="166" fontId="24" fillId="0" borderId="37" xfId="44" applyNumberFormat="1" applyFont="1" applyBorder="1" applyAlignment="1">
      <alignment horizontal="right" vertical="center"/>
    </xf>
    <xf numFmtId="49" fontId="24" fillId="36" borderId="60" xfId="44" applyNumberFormat="1" applyFont="1" applyFill="1" applyBorder="1" applyAlignment="1">
      <alignment horizontal="left"/>
    </xf>
    <xf numFmtId="0" fontId="23" fillId="36" borderId="61" xfId="44" applyFont="1" applyFill="1" applyBorder="1" applyAlignment="1">
      <alignment horizontal="center" vertical="center"/>
    </xf>
    <xf numFmtId="0" fontId="23" fillId="36" borderId="61" xfId="44" applyFont="1" applyFill="1" applyBorder="1" applyAlignment="1">
      <alignment horizontal="center"/>
    </xf>
    <xf numFmtId="1" fontId="23" fillId="36" borderId="61" xfId="44" applyNumberFormat="1" applyFont="1" applyFill="1" applyBorder="1" applyAlignment="1">
      <alignment horizontal="center"/>
    </xf>
    <xf numFmtId="166" fontId="23" fillId="36" borderId="61" xfId="44" applyNumberFormat="1" applyFont="1" applyFill="1" applyBorder="1" applyAlignment="1">
      <alignment horizontal="distributed" vertical="center"/>
    </xf>
    <xf numFmtId="1" fontId="23" fillId="36" borderId="61" xfId="44" applyNumberFormat="1" applyFont="1" applyFill="1" applyBorder="1" applyAlignment="1">
      <alignment horizontal="distributed" vertical="center"/>
    </xf>
    <xf numFmtId="166" fontId="35" fillId="36" borderId="62" xfId="44" applyNumberFormat="1" applyFont="1" applyFill="1" applyBorder="1" applyAlignment="1">
      <alignment horizontal="right" vertical="center"/>
    </xf>
    <xf numFmtId="168" fontId="19" fillId="33" borderId="10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right" vertical="center" wrapText="1"/>
    </xf>
    <xf numFmtId="4" fontId="19" fillId="33" borderId="53" xfId="0" applyNumberFormat="1" applyFont="1" applyFill="1" applyBorder="1" applyAlignment="1">
      <alignment horizontal="right" vertical="center" wrapText="1"/>
    </xf>
    <xf numFmtId="20" fontId="0" fillId="0" borderId="0" xfId="0" applyNumberFormat="1"/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>
      <alignment horizontal="left" vertical="center"/>
    </xf>
    <xf numFmtId="0" fontId="19" fillId="33" borderId="49" xfId="0" applyFont="1" applyFill="1" applyBorder="1" applyAlignment="1">
      <alignment horizontal="left" vertical="center"/>
    </xf>
    <xf numFmtId="0" fontId="19" fillId="33" borderId="50" xfId="0" applyFont="1" applyFill="1" applyBorder="1" applyAlignment="1">
      <alignment horizontal="left" vertical="center"/>
    </xf>
    <xf numFmtId="4" fontId="23" fillId="35" borderId="20" xfId="0" applyNumberFormat="1" applyFont="1" applyFill="1" applyBorder="1" applyAlignment="1">
      <alignment horizontal="center" vertical="center" wrapText="1"/>
    </xf>
    <xf numFmtId="4" fontId="23" fillId="35" borderId="22" xfId="0" applyNumberFormat="1" applyFont="1" applyFill="1" applyBorder="1" applyAlignment="1">
      <alignment horizontal="center" vertical="center" wrapText="1"/>
    </xf>
    <xf numFmtId="4" fontId="23" fillId="35" borderId="25" xfId="0" applyNumberFormat="1" applyFont="1" applyFill="1" applyBorder="1" applyAlignment="1">
      <alignment horizontal="center" vertical="center" wrapText="1"/>
    </xf>
    <xf numFmtId="4" fontId="23" fillId="35" borderId="26" xfId="0" applyNumberFormat="1" applyFont="1" applyFill="1" applyBorder="1" applyAlignment="1">
      <alignment horizontal="center" vertical="center" wrapText="1"/>
    </xf>
    <xf numFmtId="49" fontId="24" fillId="35" borderId="27" xfId="0" applyNumberFormat="1" applyFont="1" applyFill="1" applyBorder="1" applyAlignment="1">
      <alignment horizontal="center" vertical="center"/>
    </xf>
    <xf numFmtId="49" fontId="24" fillId="35" borderId="35" xfId="0" applyNumberFormat="1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35" borderId="36" xfId="0" applyFont="1" applyFill="1" applyBorder="1" applyAlignment="1">
      <alignment horizontal="center" vertical="center" wrapText="1"/>
    </xf>
    <xf numFmtId="4" fontId="24" fillId="35" borderId="20" xfId="0" applyNumberFormat="1" applyFont="1" applyFill="1" applyBorder="1" applyAlignment="1">
      <alignment horizontal="center" vertical="center" wrapText="1"/>
    </xf>
    <xf numFmtId="4" fontId="24" fillId="35" borderId="36" xfId="0" applyNumberFormat="1" applyFont="1" applyFill="1" applyBorder="1" applyAlignment="1">
      <alignment horizontal="center" vertical="center" wrapText="1"/>
    </xf>
    <xf numFmtId="4" fontId="24" fillId="35" borderId="21" xfId="0" applyNumberFormat="1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left" vertical="center" wrapText="1"/>
    </xf>
    <xf numFmtId="0" fontId="21" fillId="35" borderId="19" xfId="0" applyFont="1" applyFill="1" applyBorder="1" applyAlignment="1">
      <alignment horizontal="left" vertical="center" wrapText="1"/>
    </xf>
    <xf numFmtId="0" fontId="23" fillId="35" borderId="30" xfId="0" applyFont="1" applyFill="1" applyBorder="1" applyAlignment="1">
      <alignment horizontal="left" vertical="center"/>
    </xf>
    <xf numFmtId="0" fontId="23" fillId="35" borderId="23" xfId="0" applyFont="1" applyFill="1" applyBorder="1" applyAlignment="1">
      <alignment horizontal="left" vertical="center"/>
    </xf>
    <xf numFmtId="0" fontId="23" fillId="35" borderId="31" xfId="0" applyFont="1" applyFill="1" applyBorder="1" applyAlignment="1">
      <alignment horizontal="left" vertical="center"/>
    </xf>
    <xf numFmtId="0" fontId="23" fillId="35" borderId="32" xfId="0" applyFont="1" applyFill="1" applyBorder="1" applyAlignment="1">
      <alignment horizontal="left" vertical="center"/>
    </xf>
    <xf numFmtId="0" fontId="31" fillId="37" borderId="61" xfId="43" applyFont="1" applyFill="1" applyBorder="1" applyAlignment="1">
      <alignment horizontal="center"/>
    </xf>
    <xf numFmtId="0" fontId="31" fillId="37" borderId="62" xfId="43" applyFont="1" applyFill="1" applyBorder="1" applyAlignment="1">
      <alignment horizontal="center"/>
    </xf>
    <xf numFmtId="49" fontId="24" fillId="36" borderId="63" xfId="44" applyNumberFormat="1" applyFont="1" applyFill="1" applyBorder="1" applyAlignment="1">
      <alignment horizontal="center" vertical="center"/>
    </xf>
    <xf numFmtId="49" fontId="24" fillId="36" borderId="64" xfId="44" applyNumberFormat="1" applyFont="1" applyFill="1" applyBorder="1" applyAlignment="1">
      <alignment horizontal="center" vertical="center"/>
    </xf>
    <xf numFmtId="0" fontId="24" fillId="36" borderId="20" xfId="44" applyFont="1" applyFill="1" applyBorder="1" applyAlignment="1">
      <alignment horizontal="center" vertical="center"/>
    </xf>
    <xf numFmtId="0" fontId="24" fillId="36" borderId="22" xfId="44" applyFont="1" applyFill="1" applyBorder="1" applyAlignment="1">
      <alignment horizontal="center" vertical="center"/>
    </xf>
    <xf numFmtId="1" fontId="24" fillId="0" borderId="65" xfId="44" applyNumberFormat="1" applyFont="1" applyBorder="1" applyAlignment="1">
      <alignment horizontal="center" vertical="center"/>
    </xf>
    <xf numFmtId="1" fontId="24" fillId="0" borderId="66" xfId="44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44" fontId="24" fillId="0" borderId="25" xfId="44" applyNumberFormat="1" applyFont="1" applyFill="1" applyBorder="1" applyAlignment="1">
      <alignment horizontal="center" vertical="center" wrapText="1" readingOrder="2"/>
    </xf>
    <xf numFmtId="44" fontId="24" fillId="0" borderId="67" xfId="44" applyNumberFormat="1" applyFont="1" applyFill="1" applyBorder="1" applyAlignment="1">
      <alignment horizontal="center" vertical="center" wrapText="1" readingOrder="2"/>
    </xf>
    <xf numFmtId="44" fontId="24" fillId="0" borderId="26" xfId="44" applyNumberFormat="1" applyFont="1" applyBorder="1" applyAlignment="1">
      <alignment horizontal="center" vertical="center" wrapText="1" readingOrder="2"/>
    </xf>
    <xf numFmtId="44" fontId="24" fillId="0" borderId="68" xfId="44" applyNumberFormat="1" applyFont="1" applyBorder="1" applyAlignment="1">
      <alignment horizontal="center" vertical="center" wrapText="1" readingOrder="2"/>
    </xf>
    <xf numFmtId="166" fontId="24" fillId="36" borderId="21" xfId="44" applyNumberFormat="1" applyFont="1" applyFill="1" applyBorder="1" applyAlignment="1">
      <alignment horizontal="right" vertical="center"/>
    </xf>
    <xf numFmtId="166" fontId="24" fillId="36" borderId="24" xfId="44" applyNumberFormat="1" applyFont="1" applyFill="1" applyBorder="1" applyAlignment="1">
      <alignment horizontal="right" vertical="center"/>
    </xf>
    <xf numFmtId="44" fontId="24" fillId="0" borderId="25" xfId="44" applyNumberFormat="1" applyFont="1" applyBorder="1" applyAlignment="1">
      <alignment horizontal="center" vertical="center" wrapText="1" readingOrder="2"/>
    </xf>
    <xf numFmtId="44" fontId="24" fillId="0" borderId="67" xfId="44" applyNumberFormat="1" applyFont="1" applyBorder="1" applyAlignment="1">
      <alignment horizontal="center" vertical="center" wrapText="1" readingOrder="2"/>
    </xf>
    <xf numFmtId="0" fontId="24" fillId="0" borderId="25" xfId="44" applyNumberFormat="1" applyFont="1" applyBorder="1" applyAlignment="1">
      <alignment horizontal="left" vertical="center"/>
    </xf>
    <xf numFmtId="0" fontId="24" fillId="0" borderId="67" xfId="44" applyNumberFormat="1" applyFont="1" applyBorder="1" applyAlignment="1">
      <alignment horizontal="left" vertical="center"/>
    </xf>
    <xf numFmtId="0" fontId="24" fillId="0" borderId="25" xfId="44" applyNumberFormat="1" applyFont="1" applyBorder="1" applyAlignment="1">
      <alignment horizontal="left" vertical="center" wrapText="1"/>
    </xf>
    <xf numFmtId="0" fontId="24" fillId="0" borderId="67" xfId="44" applyNumberFormat="1" applyFont="1" applyBorder="1" applyAlignment="1">
      <alignment horizontal="left" vertical="center" wrapText="1"/>
    </xf>
    <xf numFmtId="0" fontId="25" fillId="0" borderId="25" xfId="0" applyNumberFormat="1" applyFont="1" applyBorder="1" applyAlignment="1">
      <alignment horizontal="left" vertical="center" wrapText="1"/>
    </xf>
    <xf numFmtId="0" fontId="25" fillId="0" borderId="67" xfId="0" applyNumberFormat="1" applyFont="1" applyBorder="1" applyAlignment="1">
      <alignment horizontal="left" vertical="center" wrapText="1"/>
    </xf>
    <xf numFmtId="0" fontId="24" fillId="0" borderId="30" xfId="44" applyFont="1" applyBorder="1" applyAlignment="1">
      <alignment horizontal="left"/>
    </xf>
    <xf numFmtId="0" fontId="24" fillId="0" borderId="70" xfId="44" applyFont="1" applyBorder="1" applyAlignment="1">
      <alignment horizontal="left"/>
    </xf>
    <xf numFmtId="0" fontId="24" fillId="0" borderId="30" xfId="44" applyFont="1" applyBorder="1" applyAlignment="1">
      <alignment horizontal="left" vertical="center"/>
    </xf>
    <xf numFmtId="0" fontId="24" fillId="0" borderId="23" xfId="44" applyFont="1" applyBorder="1" applyAlignment="1">
      <alignment horizontal="left" vertical="center"/>
    </xf>
    <xf numFmtId="0" fontId="24" fillId="0" borderId="70" xfId="44" applyFont="1" applyBorder="1" applyAlignment="1">
      <alignment horizontal="left" vertical="center"/>
    </xf>
    <xf numFmtId="0" fontId="33" fillId="0" borderId="70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24" fillId="0" borderId="31" xfId="44" applyFont="1" applyBorder="1" applyAlignment="1">
      <alignment horizontal="left" vertical="center"/>
    </xf>
    <xf numFmtId="0" fontId="24" fillId="0" borderId="32" xfId="44" applyFont="1" applyBorder="1" applyAlignment="1">
      <alignment horizontal="left" vertical="center"/>
    </xf>
    <xf numFmtId="0" fontId="33" fillId="0" borderId="71" xfId="0" applyFont="1" applyBorder="1" applyAlignment="1">
      <alignment horizontal="left" vertical="center"/>
    </xf>
    <xf numFmtId="0" fontId="19" fillId="0" borderId="58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165" fontId="19" fillId="0" borderId="10" xfId="0" applyNumberFormat="1" applyFont="1" applyBorder="1" applyAlignment="1">
      <alignment horizontal="right" vertical="center" wrapText="1"/>
    </xf>
    <xf numFmtId="0" fontId="19" fillId="33" borderId="58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10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165" fontId="19" fillId="33" borderId="10" xfId="0" applyNumberFormat="1" applyFont="1" applyFill="1" applyBorder="1" applyAlignment="1">
      <alignment horizontal="left"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left" vertical="center" wrapText="1"/>
    </xf>
    <xf numFmtId="0" fontId="19" fillId="33" borderId="33" xfId="0" applyFont="1" applyFill="1" applyBorder="1" applyAlignment="1">
      <alignment horizontal="left" vertical="center" wrapText="1"/>
    </xf>
    <xf numFmtId="0" fontId="19" fillId="33" borderId="33" xfId="0" applyFont="1" applyFill="1" applyBorder="1" applyAlignment="1">
      <alignment horizontal="center" vertical="center" wrapText="1"/>
    </xf>
    <xf numFmtId="165" fontId="19" fillId="33" borderId="33" xfId="0" applyNumberFormat="1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right" vertical="center" wrapText="1"/>
    </xf>
    <xf numFmtId="0" fontId="18" fillId="33" borderId="34" xfId="0" applyFont="1" applyFill="1" applyBorder="1" applyAlignment="1">
      <alignment horizontal="right" vertical="center" wrapText="1"/>
    </xf>
    <xf numFmtId="0" fontId="19" fillId="33" borderId="59" xfId="0" applyFont="1" applyFill="1" applyBorder="1" applyAlignment="1">
      <alignment horizontal="left" vertical="center" wrapText="1"/>
    </xf>
    <xf numFmtId="0" fontId="19" fillId="33" borderId="41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165" fontId="19" fillId="0" borderId="41" xfId="0" applyNumberFormat="1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33" borderId="45" xfId="0" applyFont="1" applyFill="1" applyBorder="1" applyAlignment="1">
      <alignment horizontal="left" vertical="center" wrapText="1"/>
    </xf>
    <xf numFmtId="0" fontId="19" fillId="33" borderId="52" xfId="0" applyFont="1" applyFill="1" applyBorder="1" applyAlignment="1">
      <alignment horizontal="left" vertical="center" wrapText="1"/>
    </xf>
    <xf numFmtId="165" fontId="19" fillId="33" borderId="52" xfId="0" applyNumberFormat="1" applyFont="1" applyFill="1" applyBorder="1" applyAlignment="1">
      <alignment horizontal="left" vertic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 2 2" xfId="43"/>
    <cellStyle name="Normal 3" xfId="44"/>
    <cellStyle name="Nota" xfId="15" builtinId="10" customBuiltin="1"/>
    <cellStyle name="Porcentagem 2" xfId="46"/>
    <cellStyle name="Saída" xfId="10" builtinId="21" customBuiltin="1"/>
    <cellStyle name="Separador de milhares 2" xfId="45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123825</xdr:rowOff>
    </xdr:from>
    <xdr:to>
      <xdr:col>1</xdr:col>
      <xdr:colOff>1190625</xdr:colOff>
      <xdr:row>3</xdr:row>
      <xdr:rowOff>219075</xdr:rowOff>
    </xdr:to>
    <xdr:pic>
      <xdr:nvPicPr>
        <xdr:cNvPr id="4" name="Imagem 3" descr="C:\Users\CLAUDIO SANTOS\Desktop\BRASÃO OFICIAL UFM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0382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28575</xdr:rowOff>
    </xdr:from>
    <xdr:to>
      <xdr:col>1</xdr:col>
      <xdr:colOff>1266825</xdr:colOff>
      <xdr:row>2</xdr:row>
      <xdr:rowOff>390524</xdr:rowOff>
    </xdr:to>
    <xdr:pic>
      <xdr:nvPicPr>
        <xdr:cNvPr id="2" name="Imagem 1" descr="C:\Users\CLAUDIO SANTOS\Desktop\BRASÃO OFICIAL UFM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42925" y="28575"/>
          <a:ext cx="1038225" cy="1009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0</xdr:row>
      <xdr:rowOff>123825</xdr:rowOff>
    </xdr:from>
    <xdr:to>
      <xdr:col>1</xdr:col>
      <xdr:colOff>438149</xdr:colOff>
      <xdr:row>4</xdr:row>
      <xdr:rowOff>180975</xdr:rowOff>
    </xdr:to>
    <xdr:pic>
      <xdr:nvPicPr>
        <xdr:cNvPr id="4" name="Imagem 3" descr="C:\Users\CLAUDIO SANTOS\Desktop\BRASÃO OFICIAL UFM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476249" y="123825"/>
          <a:ext cx="134302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zoomScaleNormal="100" zoomScaleSheetLayoutView="85" workbookViewId="0">
      <pane ySplit="9" topLeftCell="A10" activePane="bottomLeft" state="frozen"/>
      <selection pane="bottomLeft" activeCell="C13" sqref="C13"/>
    </sheetView>
  </sheetViews>
  <sheetFormatPr defaultRowHeight="12.75"/>
  <cols>
    <col min="1" max="1" width="6.28515625" style="26" customWidth="1"/>
    <col min="2" max="2" width="18" style="41" customWidth="1"/>
    <col min="3" max="3" width="65.28515625" style="6" customWidth="1"/>
    <col min="4" max="4" width="4.85546875" style="6" customWidth="1"/>
    <col min="5" max="5" width="8.28515625" style="27" bestFit="1" customWidth="1"/>
    <col min="6" max="6" width="9.28515625" style="27" bestFit="1" customWidth="1"/>
    <col min="7" max="7" width="14.85546875" style="27" bestFit="1" customWidth="1"/>
    <col min="8" max="8" width="8.85546875" style="27" bestFit="1" customWidth="1"/>
    <col min="9" max="9" width="12.5703125" style="27" bestFit="1" customWidth="1"/>
    <col min="10" max="10" width="13.42578125" style="27" bestFit="1" customWidth="1"/>
    <col min="11" max="11" width="15.42578125" style="27" bestFit="1" customWidth="1"/>
    <col min="12" max="12" width="9.140625" style="6"/>
    <col min="13" max="13" width="9.5703125" style="6" bestFit="1" customWidth="1"/>
    <col min="14" max="16384" width="9.140625" style="6"/>
  </cols>
  <sheetData>
    <row r="1" spans="1:11" ht="24.95" customHeight="1">
      <c r="A1" s="134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24.95" customHeight="1">
      <c r="A2" s="137" t="s">
        <v>57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1" ht="24.95" customHeight="1">
      <c r="A3" s="140" t="s">
        <v>58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24.95" customHeight="1" thickBot="1">
      <c r="A4" s="140" t="s">
        <v>59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24.95" customHeight="1">
      <c r="A5" s="157" t="s">
        <v>438</v>
      </c>
      <c r="B5" s="158"/>
      <c r="C5" s="158"/>
      <c r="D5" s="158"/>
      <c r="E5" s="158"/>
      <c r="F5" s="158"/>
      <c r="G5" s="158"/>
      <c r="H5" s="158"/>
      <c r="I5" s="158"/>
      <c r="J5" s="146" t="s">
        <v>60</v>
      </c>
      <c r="K5" s="1" t="s">
        <v>61</v>
      </c>
    </row>
    <row r="6" spans="1:11" ht="24.95" customHeight="1">
      <c r="A6" s="159" t="s">
        <v>171</v>
      </c>
      <c r="B6" s="160"/>
      <c r="C6" s="160"/>
      <c r="D6" s="160"/>
      <c r="E6" s="160"/>
      <c r="F6" s="160"/>
      <c r="G6" s="160"/>
      <c r="H6" s="160"/>
      <c r="I6" s="160"/>
      <c r="J6" s="147"/>
      <c r="K6" s="2" t="s">
        <v>126</v>
      </c>
    </row>
    <row r="7" spans="1:11" ht="24.95" customHeight="1" thickBot="1">
      <c r="A7" s="161" t="s">
        <v>170</v>
      </c>
      <c r="B7" s="162"/>
      <c r="C7" s="162"/>
      <c r="D7" s="162"/>
      <c r="E7" s="162"/>
      <c r="F7" s="162"/>
      <c r="G7" s="162"/>
      <c r="H7" s="162"/>
      <c r="I7" s="162"/>
      <c r="J7" s="148" t="s">
        <v>70</v>
      </c>
      <c r="K7" s="149"/>
    </row>
    <row r="8" spans="1:11" ht="24.95" customHeight="1">
      <c r="A8" s="150" t="s">
        <v>62</v>
      </c>
      <c r="B8" s="152" t="s">
        <v>63</v>
      </c>
      <c r="C8" s="152" t="s">
        <v>64</v>
      </c>
      <c r="D8" s="152" t="s">
        <v>125</v>
      </c>
      <c r="E8" s="154" t="s">
        <v>0</v>
      </c>
      <c r="F8" s="152" t="s">
        <v>65</v>
      </c>
      <c r="G8" s="152"/>
      <c r="H8" s="152" t="s">
        <v>66</v>
      </c>
      <c r="I8" s="152"/>
      <c r="J8" s="154" t="s">
        <v>67</v>
      </c>
      <c r="K8" s="156"/>
    </row>
    <row r="9" spans="1:11" ht="13.5" thickBot="1">
      <c r="A9" s="151"/>
      <c r="B9" s="153"/>
      <c r="C9" s="153"/>
      <c r="D9" s="153"/>
      <c r="E9" s="155"/>
      <c r="F9" s="3" t="s">
        <v>68</v>
      </c>
      <c r="G9" s="3" t="s">
        <v>69</v>
      </c>
      <c r="H9" s="3" t="s">
        <v>68</v>
      </c>
      <c r="I9" s="3" t="s">
        <v>69</v>
      </c>
      <c r="J9" s="3" t="s">
        <v>68</v>
      </c>
      <c r="K9" s="4" t="s">
        <v>69</v>
      </c>
    </row>
    <row r="10" spans="1:11">
      <c r="A10" s="5" t="s">
        <v>72</v>
      </c>
      <c r="B10" s="7"/>
      <c r="C10" s="8" t="s">
        <v>71</v>
      </c>
      <c r="D10" s="9"/>
      <c r="E10" s="10"/>
      <c r="F10" s="11"/>
      <c r="G10" s="28">
        <f>SUM(G11:G15)</f>
        <v>7744.5742489000004</v>
      </c>
      <c r="H10" s="28"/>
      <c r="I10" s="28">
        <f>SUM(I11:I15)</f>
        <v>1306.94</v>
      </c>
      <c r="J10" s="28"/>
      <c r="K10" s="29">
        <f>SUM(K11:K15)</f>
        <v>9051.51</v>
      </c>
    </row>
    <row r="11" spans="1:11">
      <c r="A11" s="12" t="s">
        <v>79</v>
      </c>
      <c r="B11" s="13" t="s">
        <v>134</v>
      </c>
      <c r="C11" s="14" t="s">
        <v>1</v>
      </c>
      <c r="D11" s="13" t="s">
        <v>2</v>
      </c>
      <c r="E11" s="15">
        <v>1</v>
      </c>
      <c r="F11" s="16">
        <v>261.88</v>
      </c>
      <c r="G11" s="16">
        <v>261.88</v>
      </c>
      <c r="H11" s="16">
        <v>0</v>
      </c>
      <c r="I11" s="16">
        <v>0</v>
      </c>
      <c r="J11" s="16">
        <v>261.88</v>
      </c>
      <c r="K11" s="17">
        <v>261.88</v>
      </c>
    </row>
    <row r="12" spans="1:11">
      <c r="A12" s="12" t="s">
        <v>80</v>
      </c>
      <c r="B12" s="13" t="s">
        <v>133</v>
      </c>
      <c r="C12" s="14" t="s">
        <v>3</v>
      </c>
      <c r="D12" s="13" t="s">
        <v>445</v>
      </c>
      <c r="E12" s="15">
        <v>1.27701</v>
      </c>
      <c r="F12" s="19">
        <v>71.89</v>
      </c>
      <c r="G12" s="19">
        <f>E12*F12</f>
        <v>91.804248900000005</v>
      </c>
      <c r="H12" s="19">
        <v>0</v>
      </c>
      <c r="I12" s="19">
        <v>0</v>
      </c>
      <c r="J12" s="19">
        <v>71.89</v>
      </c>
      <c r="K12" s="20">
        <v>91.8</v>
      </c>
    </row>
    <row r="13" spans="1:11">
      <c r="A13" s="12" t="s">
        <v>81</v>
      </c>
      <c r="B13" s="13" t="s">
        <v>132</v>
      </c>
      <c r="C13" s="14" t="s">
        <v>5</v>
      </c>
      <c r="D13" s="13" t="s">
        <v>2</v>
      </c>
      <c r="E13" s="15">
        <v>1</v>
      </c>
      <c r="F13" s="18">
        <v>3481.76</v>
      </c>
      <c r="G13" s="19">
        <v>3481.76</v>
      </c>
      <c r="H13" s="19">
        <v>998.63</v>
      </c>
      <c r="I13" s="19">
        <v>998.63</v>
      </c>
      <c r="J13" s="19">
        <v>4480.3999999999996</v>
      </c>
      <c r="K13" s="20">
        <v>4480.3999999999996</v>
      </c>
    </row>
    <row r="14" spans="1:11" ht="63.75">
      <c r="A14" s="12" t="s">
        <v>82</v>
      </c>
      <c r="B14" s="13" t="s">
        <v>131</v>
      </c>
      <c r="C14" s="14" t="s">
        <v>6</v>
      </c>
      <c r="D14" s="13" t="s">
        <v>2</v>
      </c>
      <c r="E14" s="15">
        <v>1</v>
      </c>
      <c r="F14" s="18">
        <v>793.55</v>
      </c>
      <c r="G14" s="19">
        <v>793.55</v>
      </c>
      <c r="H14" s="19">
        <v>308.31</v>
      </c>
      <c r="I14" s="19">
        <v>308.31</v>
      </c>
      <c r="J14" s="19">
        <v>1101.8499999999999</v>
      </c>
      <c r="K14" s="20">
        <v>1101.8499999999999</v>
      </c>
    </row>
    <row r="15" spans="1:11" ht="38.25">
      <c r="A15" s="12" t="s">
        <v>83</v>
      </c>
      <c r="B15" s="13" t="s">
        <v>130</v>
      </c>
      <c r="C15" s="14" t="s">
        <v>7</v>
      </c>
      <c r="D15" s="13" t="s">
        <v>8</v>
      </c>
      <c r="E15" s="15">
        <v>2</v>
      </c>
      <c r="F15" s="19">
        <v>1557.79</v>
      </c>
      <c r="G15" s="19">
        <v>3115.58</v>
      </c>
      <c r="H15" s="19">
        <v>0</v>
      </c>
      <c r="I15" s="19">
        <v>0</v>
      </c>
      <c r="J15" s="19">
        <v>1557.79</v>
      </c>
      <c r="K15" s="20">
        <v>3115.58</v>
      </c>
    </row>
    <row r="16" spans="1:11">
      <c r="A16" s="21" t="s">
        <v>73</v>
      </c>
      <c r="B16" s="22"/>
      <c r="C16" s="23" t="s">
        <v>9</v>
      </c>
      <c r="D16" s="23"/>
      <c r="E16" s="24"/>
      <c r="F16" s="25"/>
      <c r="G16" s="31">
        <f>G17</f>
        <v>17312.900000000001</v>
      </c>
      <c r="H16" s="25"/>
      <c r="I16" s="31">
        <f>I17</f>
        <v>0</v>
      </c>
      <c r="J16" s="25"/>
      <c r="K16" s="30">
        <f>K17</f>
        <v>17312.900000000001</v>
      </c>
    </row>
    <row r="17" spans="1:11">
      <c r="A17" s="12" t="s">
        <v>84</v>
      </c>
      <c r="B17" s="13" t="s">
        <v>135</v>
      </c>
      <c r="C17" s="14" t="s">
        <v>9</v>
      </c>
      <c r="D17" s="13" t="s">
        <v>2</v>
      </c>
      <c r="E17" s="15">
        <v>100</v>
      </c>
      <c r="F17" s="18">
        <v>173.13</v>
      </c>
      <c r="G17" s="33">
        <v>17312.900000000001</v>
      </c>
      <c r="H17" s="34">
        <v>0</v>
      </c>
      <c r="I17" s="34">
        <v>0</v>
      </c>
      <c r="J17" s="34">
        <v>173.13</v>
      </c>
      <c r="K17" s="36">
        <v>17312.900000000001</v>
      </c>
    </row>
    <row r="18" spans="1:11">
      <c r="A18" s="21" t="s">
        <v>74</v>
      </c>
      <c r="B18" s="22"/>
      <c r="C18" s="23" t="s">
        <v>10</v>
      </c>
      <c r="D18" s="23"/>
      <c r="E18" s="24"/>
      <c r="F18" s="25"/>
      <c r="G18" s="32">
        <f>SUM(G19:G21)</f>
        <v>414.25</v>
      </c>
      <c r="H18" s="35"/>
      <c r="I18" s="35">
        <f>SUM(I19:I21)</f>
        <v>2037.37</v>
      </c>
      <c r="J18" s="35"/>
      <c r="K18" s="37">
        <f>SUM(K19:K21)</f>
        <v>2451.62</v>
      </c>
    </row>
    <row r="19" spans="1:11" ht="25.5">
      <c r="A19" s="12" t="s">
        <v>85</v>
      </c>
      <c r="B19" s="13" t="s">
        <v>127</v>
      </c>
      <c r="C19" s="14" t="s">
        <v>11</v>
      </c>
      <c r="D19" s="13" t="s">
        <v>4</v>
      </c>
      <c r="E19" s="15">
        <v>50</v>
      </c>
      <c r="F19" s="18">
        <v>3.78</v>
      </c>
      <c r="G19" s="19">
        <v>189.17</v>
      </c>
      <c r="H19" s="19">
        <v>16.559999999999999</v>
      </c>
      <c r="I19" s="19">
        <v>827.96</v>
      </c>
      <c r="J19" s="19">
        <v>20.34</v>
      </c>
      <c r="K19" s="20">
        <v>1017.13</v>
      </c>
    </row>
    <row r="20" spans="1:11">
      <c r="A20" s="12" t="s">
        <v>86</v>
      </c>
      <c r="B20" s="13" t="s">
        <v>128</v>
      </c>
      <c r="C20" s="14" t="s">
        <v>12</v>
      </c>
      <c r="D20" s="13" t="s">
        <v>13</v>
      </c>
      <c r="E20" s="15">
        <v>20</v>
      </c>
      <c r="F20" s="18">
        <v>1.46</v>
      </c>
      <c r="G20" s="19">
        <v>29.1</v>
      </c>
      <c r="H20" s="19">
        <v>6.37</v>
      </c>
      <c r="I20" s="19">
        <v>127.38</v>
      </c>
      <c r="J20" s="19">
        <v>7.82</v>
      </c>
      <c r="K20" s="20">
        <v>156.47999999999999</v>
      </c>
    </row>
    <row r="21" spans="1:11" ht="25.5">
      <c r="A21" s="12" t="s">
        <v>87</v>
      </c>
      <c r="B21" s="13" t="s">
        <v>144</v>
      </c>
      <c r="C21" s="14" t="s">
        <v>14</v>
      </c>
      <c r="D21" s="13" t="s">
        <v>4</v>
      </c>
      <c r="E21" s="15">
        <v>120</v>
      </c>
      <c r="F21" s="18">
        <v>1.63</v>
      </c>
      <c r="G21" s="19">
        <v>195.98</v>
      </c>
      <c r="H21" s="19">
        <v>9.02</v>
      </c>
      <c r="I21" s="19">
        <v>1082.03</v>
      </c>
      <c r="J21" s="19">
        <v>10.65</v>
      </c>
      <c r="K21" s="20">
        <v>1278.01</v>
      </c>
    </row>
    <row r="22" spans="1:11">
      <c r="A22" s="21" t="s">
        <v>75</v>
      </c>
      <c r="B22" s="22"/>
      <c r="C22" s="23" t="s">
        <v>15</v>
      </c>
      <c r="D22" s="23"/>
      <c r="E22" s="24"/>
      <c r="F22" s="25"/>
      <c r="G22" s="32">
        <f>SUM(G23:G39)</f>
        <v>141653.76000000001</v>
      </c>
      <c r="H22" s="32"/>
      <c r="I22" s="32">
        <f>SUM(I23:I39)</f>
        <v>34551.910000000003</v>
      </c>
      <c r="J22" s="35"/>
      <c r="K22" s="37">
        <f>SUM(K23:K39)</f>
        <v>176205.65000000002</v>
      </c>
    </row>
    <row r="23" spans="1:11" ht="51">
      <c r="A23" s="12" t="s">
        <v>88</v>
      </c>
      <c r="B23" s="13" t="s">
        <v>136</v>
      </c>
      <c r="C23" s="14" t="s">
        <v>16</v>
      </c>
      <c r="D23" s="13" t="s">
        <v>17</v>
      </c>
      <c r="E23" s="15">
        <v>1</v>
      </c>
      <c r="F23" s="18">
        <v>10646.34</v>
      </c>
      <c r="G23" s="19">
        <v>10646.34</v>
      </c>
      <c r="H23" s="19">
        <v>903.01</v>
      </c>
      <c r="I23" s="19">
        <v>903.01</v>
      </c>
      <c r="J23" s="19">
        <v>11549.34</v>
      </c>
      <c r="K23" s="20">
        <v>11549.34</v>
      </c>
    </row>
    <row r="24" spans="1:11" ht="51">
      <c r="A24" s="12" t="s">
        <v>89</v>
      </c>
      <c r="B24" s="13" t="s">
        <v>145</v>
      </c>
      <c r="C24" s="14" t="s">
        <v>18</v>
      </c>
      <c r="D24" s="13" t="s">
        <v>2</v>
      </c>
      <c r="E24" s="15">
        <v>21</v>
      </c>
      <c r="F24" s="18">
        <v>790.81</v>
      </c>
      <c r="G24" s="19">
        <v>16606.91</v>
      </c>
      <c r="H24" s="19">
        <v>94.36</v>
      </c>
      <c r="I24" s="19">
        <v>1981.58</v>
      </c>
      <c r="J24" s="19">
        <v>885.17</v>
      </c>
      <c r="K24" s="20">
        <v>18588.490000000002</v>
      </c>
    </row>
    <row r="25" spans="1:11">
      <c r="A25" s="12" t="s">
        <v>90</v>
      </c>
      <c r="B25" s="13" t="s">
        <v>146</v>
      </c>
      <c r="C25" s="14" t="s">
        <v>19</v>
      </c>
      <c r="D25" s="13" t="s">
        <v>13</v>
      </c>
      <c r="E25" s="15">
        <v>1277.01</v>
      </c>
      <c r="F25" s="18">
        <v>0.6</v>
      </c>
      <c r="G25" s="19">
        <v>762.74</v>
      </c>
      <c r="H25" s="19">
        <v>0.5</v>
      </c>
      <c r="I25" s="19">
        <v>637.48</v>
      </c>
      <c r="J25" s="19">
        <v>1.1000000000000001</v>
      </c>
      <c r="K25" s="20">
        <v>1400.22</v>
      </c>
    </row>
    <row r="26" spans="1:11" ht="25.5">
      <c r="A26" s="12" t="s">
        <v>91</v>
      </c>
      <c r="B26" s="13" t="s">
        <v>147</v>
      </c>
      <c r="C26" s="14" t="s">
        <v>20</v>
      </c>
      <c r="D26" s="13" t="s">
        <v>2</v>
      </c>
      <c r="E26" s="15">
        <v>1</v>
      </c>
      <c r="F26" s="18">
        <v>1994.34</v>
      </c>
      <c r="G26" s="19">
        <v>1994.34</v>
      </c>
      <c r="H26" s="19">
        <v>31.05</v>
      </c>
      <c r="I26" s="19">
        <v>31.05</v>
      </c>
      <c r="J26" s="19">
        <v>2025.4</v>
      </c>
      <c r="K26" s="20">
        <v>2025.4</v>
      </c>
    </row>
    <row r="27" spans="1:11">
      <c r="A27" s="12" t="s">
        <v>92</v>
      </c>
      <c r="B27" s="13" t="s">
        <v>137</v>
      </c>
      <c r="C27" s="14" t="s">
        <v>21</v>
      </c>
      <c r="D27" s="13" t="s">
        <v>2</v>
      </c>
      <c r="E27" s="15">
        <v>2</v>
      </c>
      <c r="F27" s="18">
        <v>3732.9</v>
      </c>
      <c r="G27" s="19">
        <v>7465.81</v>
      </c>
      <c r="H27" s="19">
        <v>207.92</v>
      </c>
      <c r="I27" s="19">
        <v>415.85</v>
      </c>
      <c r="J27" s="19">
        <v>3940.83</v>
      </c>
      <c r="K27" s="20">
        <v>7881.66</v>
      </c>
    </row>
    <row r="28" spans="1:11" ht="51">
      <c r="A28" s="12" t="s">
        <v>93</v>
      </c>
      <c r="B28" s="13" t="s">
        <v>148</v>
      </c>
      <c r="C28" s="14" t="s">
        <v>22</v>
      </c>
      <c r="D28" s="13" t="s">
        <v>13</v>
      </c>
      <c r="E28" s="15">
        <v>1277.01</v>
      </c>
      <c r="F28" s="18">
        <v>67.33</v>
      </c>
      <c r="G28" s="19">
        <v>85978.15</v>
      </c>
      <c r="H28" s="19">
        <v>6.62</v>
      </c>
      <c r="I28" s="19">
        <v>8448.4</v>
      </c>
      <c r="J28" s="19">
        <v>73.94</v>
      </c>
      <c r="K28" s="20">
        <v>94426.55</v>
      </c>
    </row>
    <row r="29" spans="1:11" ht="38.25">
      <c r="A29" s="12" t="s">
        <v>94</v>
      </c>
      <c r="B29" s="13" t="s">
        <v>149</v>
      </c>
      <c r="C29" s="14" t="s">
        <v>23</v>
      </c>
      <c r="D29" s="13" t="s">
        <v>2</v>
      </c>
      <c r="E29" s="15">
        <v>106</v>
      </c>
      <c r="F29" s="18">
        <v>41.78</v>
      </c>
      <c r="G29" s="19">
        <v>4429.09</v>
      </c>
      <c r="H29" s="19">
        <v>19.87</v>
      </c>
      <c r="I29" s="19">
        <v>2106.6799999999998</v>
      </c>
      <c r="J29" s="19">
        <v>61.66</v>
      </c>
      <c r="K29" s="20">
        <v>6535.77</v>
      </c>
    </row>
    <row r="30" spans="1:11" ht="38.25">
      <c r="A30" s="12" t="s">
        <v>95</v>
      </c>
      <c r="B30" s="13" t="s">
        <v>150</v>
      </c>
      <c r="C30" s="14" t="s">
        <v>24</v>
      </c>
      <c r="D30" s="13" t="s">
        <v>2</v>
      </c>
      <c r="E30" s="15">
        <v>35</v>
      </c>
      <c r="F30" s="18">
        <v>59.33</v>
      </c>
      <c r="G30" s="19">
        <v>2076.7199999999998</v>
      </c>
      <c r="H30" s="19">
        <v>29.81</v>
      </c>
      <c r="I30" s="19">
        <v>1043.4000000000001</v>
      </c>
      <c r="J30" s="19">
        <v>89.15</v>
      </c>
      <c r="K30" s="20">
        <v>3120.12</v>
      </c>
    </row>
    <row r="31" spans="1:11" ht="38.25">
      <c r="A31" s="12" t="s">
        <v>96</v>
      </c>
      <c r="B31" s="13" t="s">
        <v>151</v>
      </c>
      <c r="C31" s="14" t="s">
        <v>25</v>
      </c>
      <c r="D31" s="13" t="s">
        <v>2</v>
      </c>
      <c r="E31" s="15">
        <v>25</v>
      </c>
      <c r="F31" s="18">
        <v>82.06</v>
      </c>
      <c r="G31" s="19">
        <v>2051.52</v>
      </c>
      <c r="H31" s="19">
        <v>39.72</v>
      </c>
      <c r="I31" s="19">
        <v>993.04</v>
      </c>
      <c r="J31" s="19">
        <v>121.78</v>
      </c>
      <c r="K31" s="20">
        <v>3044.56</v>
      </c>
    </row>
    <row r="32" spans="1:11" ht="25.5">
      <c r="A32" s="12" t="s">
        <v>97</v>
      </c>
      <c r="B32" s="13" t="s">
        <v>152</v>
      </c>
      <c r="C32" s="14" t="s">
        <v>26</v>
      </c>
      <c r="D32" s="13" t="s">
        <v>27</v>
      </c>
      <c r="E32" s="15">
        <v>306.48</v>
      </c>
      <c r="F32" s="18">
        <v>10.47</v>
      </c>
      <c r="G32" s="19">
        <v>3207.74</v>
      </c>
      <c r="H32" s="19">
        <v>44.12</v>
      </c>
      <c r="I32" s="19">
        <v>13522.34</v>
      </c>
      <c r="J32" s="19">
        <v>54.59</v>
      </c>
      <c r="K32" s="20">
        <v>16730.080000000002</v>
      </c>
    </row>
    <row r="33" spans="1:11" ht="25.5">
      <c r="A33" s="12" t="s">
        <v>98</v>
      </c>
      <c r="B33" s="13" t="s">
        <v>153</v>
      </c>
      <c r="C33" s="14" t="s">
        <v>28</v>
      </c>
      <c r="D33" s="13" t="s">
        <v>27</v>
      </c>
      <c r="E33" s="15">
        <v>260.51</v>
      </c>
      <c r="F33" s="18">
        <v>5.61</v>
      </c>
      <c r="G33" s="19">
        <v>1462.28</v>
      </c>
      <c r="H33" s="19">
        <v>13.55</v>
      </c>
      <c r="I33" s="19">
        <v>3529.02</v>
      </c>
      <c r="J33" s="19">
        <v>19.16</v>
      </c>
      <c r="K33" s="20">
        <v>4991.29</v>
      </c>
    </row>
    <row r="34" spans="1:11" ht="51">
      <c r="A34" s="12" t="s">
        <v>99</v>
      </c>
      <c r="B34" s="13" t="s">
        <v>154</v>
      </c>
      <c r="C34" s="14" t="s">
        <v>29</v>
      </c>
      <c r="D34" s="13" t="s">
        <v>2</v>
      </c>
      <c r="E34" s="15">
        <v>5</v>
      </c>
      <c r="F34" s="18">
        <v>180.79</v>
      </c>
      <c r="G34" s="19">
        <v>903.97</v>
      </c>
      <c r="H34" s="19">
        <v>22.09</v>
      </c>
      <c r="I34" s="19">
        <v>110.44</v>
      </c>
      <c r="J34" s="19">
        <v>202.88</v>
      </c>
      <c r="K34" s="20">
        <v>1014.41</v>
      </c>
    </row>
    <row r="35" spans="1:11" ht="38.25">
      <c r="A35" s="12" t="s">
        <v>100</v>
      </c>
      <c r="B35" s="13" t="s">
        <v>155</v>
      </c>
      <c r="C35" s="14" t="s">
        <v>30</v>
      </c>
      <c r="D35" s="13" t="s">
        <v>13</v>
      </c>
      <c r="E35" s="15">
        <v>85</v>
      </c>
      <c r="F35" s="18">
        <v>29.84</v>
      </c>
      <c r="G35" s="19">
        <v>2536.38</v>
      </c>
      <c r="H35" s="19">
        <v>8.2899999999999991</v>
      </c>
      <c r="I35" s="19">
        <v>704.65</v>
      </c>
      <c r="J35" s="19">
        <v>38.130000000000003</v>
      </c>
      <c r="K35" s="20">
        <v>3241.03</v>
      </c>
    </row>
    <row r="36" spans="1:11" ht="38.25">
      <c r="A36" s="12" t="s">
        <v>101</v>
      </c>
      <c r="B36" s="13" t="s">
        <v>156</v>
      </c>
      <c r="C36" s="14" t="s">
        <v>31</v>
      </c>
      <c r="D36" s="13" t="s">
        <v>2</v>
      </c>
      <c r="E36" s="15">
        <v>14</v>
      </c>
      <c r="F36" s="18">
        <v>20.8</v>
      </c>
      <c r="G36" s="19">
        <v>291.13</v>
      </c>
      <c r="H36" s="19">
        <v>4.97</v>
      </c>
      <c r="I36" s="19">
        <v>69.56</v>
      </c>
      <c r="J36" s="19">
        <v>25.76</v>
      </c>
      <c r="K36" s="20">
        <v>360.69</v>
      </c>
    </row>
    <row r="37" spans="1:11" ht="51">
      <c r="A37" s="12" t="s">
        <v>102</v>
      </c>
      <c r="B37" s="13" t="s">
        <v>157</v>
      </c>
      <c r="C37" s="14" t="s">
        <v>32</v>
      </c>
      <c r="D37" s="13" t="s">
        <v>2</v>
      </c>
      <c r="E37" s="15">
        <v>5</v>
      </c>
      <c r="F37" s="18">
        <v>77.069999999999993</v>
      </c>
      <c r="G37" s="19">
        <v>385.37</v>
      </c>
      <c r="H37" s="19">
        <v>7.45</v>
      </c>
      <c r="I37" s="19">
        <v>37.26</v>
      </c>
      <c r="J37" s="19">
        <v>84.53</v>
      </c>
      <c r="K37" s="20">
        <v>422.63</v>
      </c>
    </row>
    <row r="38" spans="1:11" ht="38.25">
      <c r="A38" s="12" t="s">
        <v>103</v>
      </c>
      <c r="B38" s="13" t="s">
        <v>158</v>
      </c>
      <c r="C38" s="14" t="s">
        <v>33</v>
      </c>
      <c r="D38" s="13" t="s">
        <v>27</v>
      </c>
      <c r="E38" s="15">
        <v>1.59</v>
      </c>
      <c r="F38" s="18">
        <v>363.45</v>
      </c>
      <c r="G38" s="19">
        <v>577.88</v>
      </c>
      <c r="H38" s="19">
        <v>11.1</v>
      </c>
      <c r="I38" s="19">
        <v>17.64</v>
      </c>
      <c r="J38" s="19">
        <v>374.54</v>
      </c>
      <c r="K38" s="20">
        <v>595.52</v>
      </c>
    </row>
    <row r="39" spans="1:11" ht="25.5">
      <c r="A39" s="12" t="s">
        <v>104</v>
      </c>
      <c r="B39" s="13" t="s">
        <v>129</v>
      </c>
      <c r="C39" s="14" t="s">
        <v>34</v>
      </c>
      <c r="D39" s="13" t="s">
        <v>35</v>
      </c>
      <c r="E39" s="15">
        <v>1</v>
      </c>
      <c r="F39" s="18">
        <v>277.39</v>
      </c>
      <c r="G39" s="19">
        <v>277.39</v>
      </c>
      <c r="H39" s="19">
        <v>0.51</v>
      </c>
      <c r="I39" s="19">
        <v>0.51</v>
      </c>
      <c r="J39" s="19">
        <v>277.89</v>
      </c>
      <c r="K39" s="20">
        <v>277.89</v>
      </c>
    </row>
    <row r="40" spans="1:11">
      <c r="A40" s="21" t="s">
        <v>76</v>
      </c>
      <c r="B40" s="22"/>
      <c r="C40" s="23" t="s">
        <v>36</v>
      </c>
      <c r="D40" s="23"/>
      <c r="E40" s="24"/>
      <c r="F40" s="25"/>
      <c r="G40" s="32">
        <f>SUM(G41:G56)</f>
        <v>5369.0099999999993</v>
      </c>
      <c r="H40" s="32"/>
      <c r="I40" s="32">
        <f>SUM(I41:I56)</f>
        <v>3732.1299999999997</v>
      </c>
      <c r="J40" s="35"/>
      <c r="K40" s="37">
        <f>SUM(K41:K56)</f>
        <v>9101.119999999999</v>
      </c>
    </row>
    <row r="41" spans="1:11" ht="25.5">
      <c r="A41" s="12" t="s">
        <v>105</v>
      </c>
      <c r="B41" s="13" t="s">
        <v>159</v>
      </c>
      <c r="C41" s="14" t="s">
        <v>37</v>
      </c>
      <c r="D41" s="13" t="s">
        <v>4</v>
      </c>
      <c r="E41" s="15">
        <v>3</v>
      </c>
      <c r="F41" s="18">
        <v>130.18</v>
      </c>
      <c r="G41" s="19">
        <v>390.55</v>
      </c>
      <c r="H41" s="19">
        <v>23.4</v>
      </c>
      <c r="I41" s="19">
        <v>70.209999999999994</v>
      </c>
      <c r="J41" s="19">
        <v>153.59</v>
      </c>
      <c r="K41" s="20">
        <v>460.76</v>
      </c>
    </row>
    <row r="42" spans="1:11" ht="38.25">
      <c r="A42" s="12" t="s">
        <v>106</v>
      </c>
      <c r="B42" s="13" t="s">
        <v>444</v>
      </c>
      <c r="C42" s="14" t="s">
        <v>442</v>
      </c>
      <c r="D42" s="13" t="s">
        <v>13</v>
      </c>
      <c r="E42" s="15">
        <v>6.76</v>
      </c>
      <c r="F42" s="18">
        <v>5.74</v>
      </c>
      <c r="G42" s="19">
        <v>38.78</v>
      </c>
      <c r="H42" s="19">
        <v>3.49</v>
      </c>
      <c r="I42" s="19">
        <v>23.62</v>
      </c>
      <c r="J42" s="19">
        <v>9.23</v>
      </c>
      <c r="K42" s="20">
        <v>62.41</v>
      </c>
    </row>
    <row r="43" spans="1:11" ht="38.25">
      <c r="A43" s="12" t="s">
        <v>107</v>
      </c>
      <c r="B43" s="13" t="s">
        <v>160</v>
      </c>
      <c r="C43" s="14" t="s">
        <v>38</v>
      </c>
      <c r="D43" s="13" t="s">
        <v>4</v>
      </c>
      <c r="E43" s="15">
        <v>6.76</v>
      </c>
      <c r="F43" s="18">
        <v>54.41</v>
      </c>
      <c r="G43" s="19">
        <v>367.83</v>
      </c>
      <c r="H43" s="19">
        <v>15.93</v>
      </c>
      <c r="I43" s="19">
        <v>107.68</v>
      </c>
      <c r="J43" s="19">
        <v>70.34</v>
      </c>
      <c r="K43" s="20">
        <v>475.51</v>
      </c>
    </row>
    <row r="44" spans="1:11" ht="51">
      <c r="A44" s="12" t="s">
        <v>108</v>
      </c>
      <c r="B44" s="13" t="s">
        <v>161</v>
      </c>
      <c r="C44" s="14" t="s">
        <v>39</v>
      </c>
      <c r="D44" s="13" t="s">
        <v>4</v>
      </c>
      <c r="E44" s="15">
        <v>43</v>
      </c>
      <c r="F44" s="18">
        <v>23.99</v>
      </c>
      <c r="G44" s="19">
        <v>1031.7</v>
      </c>
      <c r="H44" s="19">
        <v>38.08</v>
      </c>
      <c r="I44" s="19">
        <v>1637.6</v>
      </c>
      <c r="J44" s="19">
        <v>62.08</v>
      </c>
      <c r="K44" s="20">
        <v>2669.3</v>
      </c>
    </row>
    <row r="45" spans="1:11" ht="51">
      <c r="A45" s="12" t="s">
        <v>109</v>
      </c>
      <c r="B45" s="13" t="s">
        <v>162</v>
      </c>
      <c r="C45" s="14" t="s">
        <v>40</v>
      </c>
      <c r="D45" s="13" t="s">
        <v>4</v>
      </c>
      <c r="E45" s="15">
        <v>21.5</v>
      </c>
      <c r="F45" s="18">
        <v>14.05</v>
      </c>
      <c r="G45" s="19">
        <v>302.08999999999997</v>
      </c>
      <c r="H45" s="19">
        <v>11.36</v>
      </c>
      <c r="I45" s="19">
        <v>244.17</v>
      </c>
      <c r="J45" s="19">
        <v>25.41</v>
      </c>
      <c r="K45" s="20">
        <v>546.26</v>
      </c>
    </row>
    <row r="46" spans="1:11" ht="51">
      <c r="A46" s="12" t="s">
        <v>110</v>
      </c>
      <c r="B46" s="13" t="s">
        <v>163</v>
      </c>
      <c r="C46" s="14" t="s">
        <v>41</v>
      </c>
      <c r="D46" s="13" t="s">
        <v>4</v>
      </c>
      <c r="E46" s="15">
        <v>21.5</v>
      </c>
      <c r="F46" s="18">
        <v>16.260000000000002</v>
      </c>
      <c r="G46" s="19">
        <v>349.67</v>
      </c>
      <c r="H46" s="19">
        <v>22.73</v>
      </c>
      <c r="I46" s="19">
        <v>488.73</v>
      </c>
      <c r="J46" s="19">
        <v>39</v>
      </c>
      <c r="K46" s="20">
        <v>838.4</v>
      </c>
    </row>
    <row r="47" spans="1:11" ht="38.25">
      <c r="A47" s="12" t="s">
        <v>111</v>
      </c>
      <c r="B47" s="13" t="s">
        <v>164</v>
      </c>
      <c r="C47" s="14" t="s">
        <v>42</v>
      </c>
      <c r="D47" s="13" t="s">
        <v>4</v>
      </c>
      <c r="E47" s="15">
        <v>43</v>
      </c>
      <c r="F47" s="18">
        <v>1.61</v>
      </c>
      <c r="G47" s="19">
        <v>69.22</v>
      </c>
      <c r="H47" s="19">
        <v>1.39</v>
      </c>
      <c r="I47" s="19">
        <v>59.72</v>
      </c>
      <c r="J47" s="19">
        <v>3</v>
      </c>
      <c r="K47" s="20">
        <v>128.94</v>
      </c>
    </row>
    <row r="48" spans="1:11" ht="25.5">
      <c r="A48" s="12" t="s">
        <v>112</v>
      </c>
      <c r="B48" s="13" t="s">
        <v>165</v>
      </c>
      <c r="C48" s="14" t="s">
        <v>43</v>
      </c>
      <c r="D48" s="13" t="s">
        <v>4</v>
      </c>
      <c r="E48" s="15">
        <v>47.5</v>
      </c>
      <c r="F48" s="18">
        <v>1.1499999999999999</v>
      </c>
      <c r="G48" s="19">
        <v>54.63</v>
      </c>
      <c r="H48" s="19">
        <v>1.01</v>
      </c>
      <c r="I48" s="19">
        <v>47.86</v>
      </c>
      <c r="J48" s="19">
        <v>2.16</v>
      </c>
      <c r="K48" s="20">
        <v>102.49</v>
      </c>
    </row>
    <row r="49" spans="1:11" ht="25.5">
      <c r="A49" s="12" t="s">
        <v>113</v>
      </c>
      <c r="B49" s="13" t="s">
        <v>166</v>
      </c>
      <c r="C49" s="14" t="s">
        <v>44</v>
      </c>
      <c r="D49" s="13" t="s">
        <v>4</v>
      </c>
      <c r="E49" s="15">
        <v>47.5</v>
      </c>
      <c r="F49" s="18">
        <v>8.76</v>
      </c>
      <c r="G49" s="19">
        <v>415.91</v>
      </c>
      <c r="H49" s="19">
        <v>3.72</v>
      </c>
      <c r="I49" s="19">
        <v>176.6</v>
      </c>
      <c r="J49" s="19">
        <v>12.47</v>
      </c>
      <c r="K49" s="20">
        <v>592.51</v>
      </c>
    </row>
    <row r="50" spans="1:11" ht="38.25">
      <c r="A50" s="12" t="s">
        <v>114</v>
      </c>
      <c r="B50" s="13" t="s">
        <v>167</v>
      </c>
      <c r="C50" s="14" t="s">
        <v>45</v>
      </c>
      <c r="D50" s="13" t="s">
        <v>2</v>
      </c>
      <c r="E50" s="15">
        <v>1</v>
      </c>
      <c r="F50" s="18">
        <v>79.67</v>
      </c>
      <c r="G50" s="19">
        <v>79.67</v>
      </c>
      <c r="H50" s="19">
        <v>19.72</v>
      </c>
      <c r="I50" s="19">
        <v>19.72</v>
      </c>
      <c r="J50" s="19">
        <v>99.39</v>
      </c>
      <c r="K50" s="20">
        <v>99.39</v>
      </c>
    </row>
    <row r="51" spans="1:11" ht="38.25">
      <c r="A51" s="12" t="s">
        <v>115</v>
      </c>
      <c r="B51" s="13" t="s">
        <v>168</v>
      </c>
      <c r="C51" s="14" t="s">
        <v>46</v>
      </c>
      <c r="D51" s="13" t="s">
        <v>4</v>
      </c>
      <c r="E51" s="15">
        <v>2.1</v>
      </c>
      <c r="F51" s="18">
        <v>747.4</v>
      </c>
      <c r="G51" s="19">
        <v>1569.54</v>
      </c>
      <c r="H51" s="19">
        <v>7.63</v>
      </c>
      <c r="I51" s="19">
        <v>16.02</v>
      </c>
      <c r="J51" s="19">
        <v>755.03</v>
      </c>
      <c r="K51" s="20">
        <v>1585.56</v>
      </c>
    </row>
    <row r="52" spans="1:11" ht="25.5">
      <c r="A52" s="12" t="s">
        <v>116</v>
      </c>
      <c r="B52" s="13" t="s">
        <v>152</v>
      </c>
      <c r="C52" s="14" t="s">
        <v>26</v>
      </c>
      <c r="D52" s="13" t="s">
        <v>27</v>
      </c>
      <c r="E52" s="15">
        <v>1.3</v>
      </c>
      <c r="F52" s="18">
        <v>10.47</v>
      </c>
      <c r="G52" s="19">
        <v>13.61</v>
      </c>
      <c r="H52" s="19">
        <v>44.12</v>
      </c>
      <c r="I52" s="19">
        <v>57.36</v>
      </c>
      <c r="J52" s="19">
        <v>54.59</v>
      </c>
      <c r="K52" s="20">
        <v>70.959999999999994</v>
      </c>
    </row>
    <row r="53" spans="1:11" ht="25.5">
      <c r="A53" s="12" t="s">
        <v>117</v>
      </c>
      <c r="B53" s="13" t="s">
        <v>153</v>
      </c>
      <c r="C53" s="14" t="s">
        <v>28</v>
      </c>
      <c r="D53" s="13" t="s">
        <v>27</v>
      </c>
      <c r="E53" s="15">
        <v>1.2</v>
      </c>
      <c r="F53" s="18">
        <v>5.61</v>
      </c>
      <c r="G53" s="19">
        <v>6.74</v>
      </c>
      <c r="H53" s="19">
        <v>13.55</v>
      </c>
      <c r="I53" s="19">
        <v>16.260000000000002</v>
      </c>
      <c r="J53" s="19">
        <v>19.16</v>
      </c>
      <c r="K53" s="20">
        <v>22.99</v>
      </c>
    </row>
    <row r="54" spans="1:11" ht="25.5">
      <c r="A54" s="12" t="s">
        <v>118</v>
      </c>
      <c r="B54" s="13" t="s">
        <v>169</v>
      </c>
      <c r="C54" s="14" t="s">
        <v>47</v>
      </c>
      <c r="D54" s="13" t="s">
        <v>27</v>
      </c>
      <c r="E54" s="15">
        <v>1.3</v>
      </c>
      <c r="F54" s="18">
        <v>207.58</v>
      </c>
      <c r="G54" s="19">
        <v>269.86</v>
      </c>
      <c r="H54" s="19">
        <v>177.37</v>
      </c>
      <c r="I54" s="19">
        <v>230.58</v>
      </c>
      <c r="J54" s="19">
        <v>384.95</v>
      </c>
      <c r="K54" s="20">
        <v>500.43</v>
      </c>
    </row>
    <row r="55" spans="1:11" ht="25.5">
      <c r="A55" s="12" t="s">
        <v>119</v>
      </c>
      <c r="B55" s="13" t="s">
        <v>143</v>
      </c>
      <c r="C55" s="14" t="s">
        <v>48</v>
      </c>
      <c r="D55" s="13" t="s">
        <v>4</v>
      </c>
      <c r="E55" s="15">
        <v>47.5</v>
      </c>
      <c r="F55" s="18">
        <v>7.19</v>
      </c>
      <c r="G55" s="19">
        <v>341.46</v>
      </c>
      <c r="H55" s="19">
        <v>10.6</v>
      </c>
      <c r="I55" s="19">
        <v>503.39</v>
      </c>
      <c r="J55" s="19">
        <v>17.79</v>
      </c>
      <c r="K55" s="20">
        <v>844.85</v>
      </c>
    </row>
    <row r="56" spans="1:11" ht="38.25">
      <c r="A56" s="12" t="s">
        <v>443</v>
      </c>
      <c r="B56" s="13" t="s">
        <v>142</v>
      </c>
      <c r="C56" s="14" t="s">
        <v>49</v>
      </c>
      <c r="D56" s="13" t="s">
        <v>4</v>
      </c>
      <c r="E56" s="15">
        <v>4</v>
      </c>
      <c r="F56" s="18">
        <v>16.940000000000001</v>
      </c>
      <c r="G56" s="19">
        <v>67.75</v>
      </c>
      <c r="H56" s="19">
        <v>8.15</v>
      </c>
      <c r="I56" s="19">
        <v>32.61</v>
      </c>
      <c r="J56" s="19">
        <v>25.09</v>
      </c>
      <c r="K56" s="20">
        <v>100.36</v>
      </c>
    </row>
    <row r="57" spans="1:11">
      <c r="A57" s="21" t="s">
        <v>77</v>
      </c>
      <c r="B57" s="22"/>
      <c r="C57" s="23" t="s">
        <v>50</v>
      </c>
      <c r="D57" s="23"/>
      <c r="E57" s="24"/>
      <c r="F57" s="25"/>
      <c r="G57" s="32">
        <f>SUM(G58:G60)</f>
        <v>9480.23</v>
      </c>
      <c r="H57" s="32"/>
      <c r="I57" s="32">
        <f>SUM(I58:I60)</f>
        <v>1353.5</v>
      </c>
      <c r="J57" s="35"/>
      <c r="K57" s="37">
        <f>SUM(K58:K60)</f>
        <v>10833.730000000001</v>
      </c>
    </row>
    <row r="58" spans="1:11" ht="25.5">
      <c r="A58" s="12" t="s">
        <v>120</v>
      </c>
      <c r="B58" s="13" t="s">
        <v>141</v>
      </c>
      <c r="C58" s="14" t="s">
        <v>51</v>
      </c>
      <c r="D58" s="13" t="s">
        <v>4</v>
      </c>
      <c r="E58" s="15">
        <v>120</v>
      </c>
      <c r="F58" s="18">
        <v>69.290000000000006</v>
      </c>
      <c r="G58" s="19">
        <v>8314.32</v>
      </c>
      <c r="H58" s="19">
        <v>7.52</v>
      </c>
      <c r="I58" s="19">
        <v>901.97</v>
      </c>
      <c r="J58" s="19">
        <v>76.8</v>
      </c>
      <c r="K58" s="20">
        <v>9216.2900000000009</v>
      </c>
    </row>
    <row r="59" spans="1:11" ht="63.75">
      <c r="A59" s="12" t="s">
        <v>121</v>
      </c>
      <c r="B59" s="13" t="s">
        <v>140</v>
      </c>
      <c r="C59" s="14" t="s">
        <v>52</v>
      </c>
      <c r="D59" s="13" t="s">
        <v>13</v>
      </c>
      <c r="E59" s="15">
        <v>20</v>
      </c>
      <c r="F59" s="18">
        <v>29.34</v>
      </c>
      <c r="G59" s="19">
        <v>586.71</v>
      </c>
      <c r="H59" s="19">
        <v>9.81</v>
      </c>
      <c r="I59" s="19">
        <v>196.3</v>
      </c>
      <c r="J59" s="19">
        <v>39.15</v>
      </c>
      <c r="K59" s="20">
        <v>783.01</v>
      </c>
    </row>
    <row r="60" spans="1:11" ht="38.25">
      <c r="A60" s="12" t="s">
        <v>122</v>
      </c>
      <c r="B60" s="13" t="s">
        <v>139</v>
      </c>
      <c r="C60" s="14" t="s">
        <v>53</v>
      </c>
      <c r="D60" s="13" t="s">
        <v>27</v>
      </c>
      <c r="E60" s="15">
        <v>1.5</v>
      </c>
      <c r="F60" s="18">
        <v>386.13</v>
      </c>
      <c r="G60" s="19">
        <v>579.20000000000005</v>
      </c>
      <c r="H60" s="19">
        <v>170.15</v>
      </c>
      <c r="I60" s="19">
        <v>255.23</v>
      </c>
      <c r="J60" s="19">
        <v>556.29</v>
      </c>
      <c r="K60" s="20">
        <v>834.43</v>
      </c>
    </row>
    <row r="61" spans="1:11">
      <c r="A61" s="21" t="s">
        <v>78</v>
      </c>
      <c r="B61" s="22"/>
      <c r="C61" s="23" t="s">
        <v>54</v>
      </c>
      <c r="D61" s="23"/>
      <c r="E61" s="24"/>
      <c r="F61" s="25"/>
      <c r="G61" s="31">
        <f>G62</f>
        <v>3481.76</v>
      </c>
      <c r="H61" s="31"/>
      <c r="I61" s="31">
        <f>I62</f>
        <v>998.63</v>
      </c>
      <c r="J61" s="25"/>
      <c r="K61" s="30">
        <f>K62</f>
        <v>4480.3999999999996</v>
      </c>
    </row>
    <row r="62" spans="1:11">
      <c r="A62" s="12" t="s">
        <v>123</v>
      </c>
      <c r="B62" s="13" t="s">
        <v>138</v>
      </c>
      <c r="C62" s="14" t="s">
        <v>55</v>
      </c>
      <c r="D62" s="13" t="s">
        <v>2</v>
      </c>
      <c r="E62" s="15">
        <v>1</v>
      </c>
      <c r="F62" s="18">
        <v>3481.76</v>
      </c>
      <c r="G62" s="19">
        <v>3481.76</v>
      </c>
      <c r="H62" s="19">
        <v>998.63</v>
      </c>
      <c r="I62" s="19">
        <v>998.63</v>
      </c>
      <c r="J62" s="19">
        <v>4480.3999999999996</v>
      </c>
      <c r="K62" s="20">
        <v>4480.3999999999996</v>
      </c>
    </row>
    <row r="63" spans="1:11">
      <c r="A63" s="12"/>
      <c r="B63" s="13"/>
      <c r="C63" s="14"/>
      <c r="D63" s="13"/>
      <c r="E63" s="15"/>
      <c r="F63" s="18"/>
      <c r="G63" s="19"/>
      <c r="H63" s="19"/>
      <c r="I63" s="19"/>
      <c r="J63" s="19"/>
      <c r="K63" s="20"/>
    </row>
    <row r="64" spans="1:11" ht="15" customHeight="1">
      <c r="A64" s="143" t="s">
        <v>124</v>
      </c>
      <c r="B64" s="144"/>
      <c r="C64" s="144"/>
      <c r="D64" s="144"/>
      <c r="E64" s="145"/>
      <c r="F64" s="39"/>
      <c r="G64" s="40"/>
      <c r="H64" s="40"/>
      <c r="I64" s="40"/>
      <c r="J64" s="40"/>
      <c r="K64" s="40">
        <f>K10+K16+K18+K22+K40+K57+K61</f>
        <v>229436.93000000002</v>
      </c>
    </row>
    <row r="65" spans="13:13">
      <c r="M65" s="38"/>
    </row>
  </sheetData>
  <mergeCells count="18">
    <mergeCell ref="A6:I6"/>
    <mergeCell ref="A7:I7"/>
    <mergeCell ref="A1:K1"/>
    <mergeCell ref="A2:K2"/>
    <mergeCell ref="A3:K3"/>
    <mergeCell ref="A4:K4"/>
    <mergeCell ref="A64:E64"/>
    <mergeCell ref="J5:J6"/>
    <mergeCell ref="J7:K7"/>
    <mergeCell ref="A8:A9"/>
    <mergeCell ref="B8:B9"/>
    <mergeCell ref="C8:C9"/>
    <mergeCell ref="D8:D9"/>
    <mergeCell ref="E8:E9"/>
    <mergeCell ref="F8:G8"/>
    <mergeCell ref="H8:I8"/>
    <mergeCell ref="J8:K8"/>
    <mergeCell ref="A5:I5"/>
  </mergeCells>
  <printOptions horizontalCentered="1"/>
  <pageMargins left="0.41666666666666669" right="0" top="0.75" bottom="0.94444444444444442" header="0" footer="0.75"/>
  <pageSetup paperSize="9" scale="79" fitToHeight="0" orientation="landscape" r:id="rId1"/>
  <headerFooter>
    <oddFooter>&amp;R&amp;"Verdana,Negrito itálico"&amp;10Página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showGridLines="0" workbookViewId="0">
      <selection activeCell="C9" sqref="C9:C10"/>
    </sheetView>
  </sheetViews>
  <sheetFormatPr defaultRowHeight="15"/>
  <cols>
    <col min="1" max="1" width="4.7109375" customWidth="1"/>
    <col min="2" max="2" width="30.5703125" customWidth="1"/>
    <col min="3" max="3" width="14.7109375" customWidth="1"/>
    <col min="4" max="4" width="4.28515625" customWidth="1"/>
    <col min="5" max="5" width="15.7109375" customWidth="1"/>
    <col min="6" max="6" width="4.28515625" customWidth="1"/>
    <col min="7" max="7" width="15.7109375" customWidth="1"/>
    <col min="8" max="8" width="4.28515625" customWidth="1"/>
    <col min="9" max="9" width="15.7109375" customWidth="1"/>
    <col min="10" max="27" width="0" hidden="1" customWidth="1"/>
    <col min="28" max="28" width="14.28515625" customWidth="1"/>
  </cols>
  <sheetData>
    <row r="1" spans="1:28" ht="25.5" customHeight="1">
      <c r="A1" s="54" t="s">
        <v>56</v>
      </c>
      <c r="B1" s="55"/>
      <c r="C1" s="55"/>
      <c r="D1" s="56"/>
      <c r="E1" s="55"/>
      <c r="F1" s="56"/>
      <c r="G1" s="55"/>
      <c r="H1" s="56"/>
      <c r="I1" s="55"/>
      <c r="J1" s="56"/>
      <c r="K1" s="55"/>
      <c r="L1" s="56"/>
      <c r="M1" s="55"/>
      <c r="N1" s="56"/>
      <c r="O1" s="55"/>
      <c r="P1" s="56"/>
      <c r="Q1" s="55"/>
      <c r="R1" s="56"/>
      <c r="S1" s="55"/>
      <c r="T1" s="56"/>
      <c r="U1" s="55"/>
      <c r="V1" s="56"/>
      <c r="W1" s="55"/>
      <c r="X1" s="56"/>
      <c r="Y1" s="57"/>
      <c r="Z1" s="58"/>
      <c r="AA1" s="57"/>
      <c r="AB1" s="59"/>
    </row>
    <row r="2" spans="1:28" ht="25.5" customHeight="1">
      <c r="A2" s="60" t="s">
        <v>57</v>
      </c>
      <c r="B2" s="61"/>
      <c r="C2" s="62"/>
      <c r="D2" s="63"/>
      <c r="E2" s="62"/>
      <c r="F2" s="63"/>
      <c r="G2" s="62"/>
      <c r="H2" s="63"/>
      <c r="I2" s="62"/>
      <c r="J2" s="63"/>
      <c r="K2" s="62"/>
      <c r="L2" s="63"/>
      <c r="M2" s="62"/>
      <c r="N2" s="63"/>
      <c r="O2" s="62"/>
      <c r="P2" s="63"/>
      <c r="Q2" s="62"/>
      <c r="R2" s="63"/>
      <c r="S2" s="62"/>
      <c r="T2" s="63"/>
      <c r="U2" s="62"/>
      <c r="V2" s="63"/>
      <c r="W2" s="62"/>
      <c r="X2" s="63"/>
      <c r="Y2" s="62"/>
      <c r="Z2" s="63"/>
      <c r="AA2" s="62"/>
      <c r="AB2" s="64"/>
    </row>
    <row r="3" spans="1:28" ht="32.25" customHeight="1" thickBot="1">
      <c r="A3" s="65" t="s">
        <v>414</v>
      </c>
      <c r="B3" s="66"/>
      <c r="C3" s="67"/>
      <c r="D3" s="68"/>
      <c r="E3" s="67"/>
      <c r="F3" s="68"/>
      <c r="G3" s="67"/>
      <c r="H3" s="68"/>
      <c r="I3" s="67"/>
      <c r="J3" s="68"/>
      <c r="K3" s="67"/>
      <c r="L3" s="68"/>
      <c r="M3" s="67"/>
      <c r="N3" s="68"/>
      <c r="O3" s="67"/>
      <c r="P3" s="68"/>
      <c r="Q3" s="67"/>
      <c r="R3" s="68"/>
      <c r="S3" s="67"/>
      <c r="T3" s="68"/>
      <c r="U3" s="67"/>
      <c r="V3" s="68"/>
      <c r="W3" s="67"/>
      <c r="X3" s="68"/>
      <c r="Y3" s="67"/>
      <c r="Z3" s="68"/>
      <c r="AA3" s="67"/>
      <c r="AB3" s="69"/>
    </row>
    <row r="4" spans="1:28" ht="15.75" thickBot="1">
      <c r="A4" s="70" t="s">
        <v>438</v>
      </c>
      <c r="B4" s="71"/>
      <c r="C4" s="71"/>
      <c r="D4" s="72"/>
      <c r="E4" s="71"/>
      <c r="F4" s="73"/>
      <c r="G4" s="74"/>
      <c r="H4" s="75"/>
      <c r="I4" s="74"/>
      <c r="J4" s="75"/>
      <c r="K4" s="74"/>
      <c r="L4" s="75"/>
      <c r="M4" s="74"/>
      <c r="N4" s="75"/>
      <c r="O4" s="74"/>
      <c r="P4" s="75"/>
      <c r="Q4" s="74"/>
      <c r="R4" s="75"/>
      <c r="S4" s="74"/>
      <c r="T4" s="75"/>
      <c r="U4" s="74"/>
      <c r="V4" s="75"/>
      <c r="W4" s="74"/>
      <c r="X4" s="75"/>
      <c r="Y4" s="74"/>
      <c r="Z4" s="75"/>
      <c r="AA4" s="163" t="s">
        <v>446</v>
      </c>
      <c r="AB4" s="164"/>
    </row>
    <row r="5" spans="1:28" ht="15.75" thickBot="1">
      <c r="A5" s="76" t="s">
        <v>415</v>
      </c>
      <c r="B5" s="77"/>
      <c r="C5" s="77"/>
      <c r="D5" s="78"/>
      <c r="E5" s="77"/>
      <c r="F5" s="79"/>
      <c r="G5" s="77"/>
      <c r="H5" s="79"/>
      <c r="I5" s="77"/>
      <c r="J5" s="79"/>
      <c r="K5" s="77"/>
      <c r="L5" s="79"/>
      <c r="M5" s="77"/>
      <c r="N5" s="79"/>
      <c r="O5" s="77"/>
      <c r="P5" s="79"/>
      <c r="Q5" s="77"/>
      <c r="R5" s="79"/>
      <c r="S5" s="77"/>
      <c r="T5" s="79"/>
      <c r="U5" s="77"/>
      <c r="V5" s="79"/>
      <c r="W5" s="77"/>
      <c r="X5" s="79"/>
      <c r="Y5" s="77"/>
      <c r="Z5" s="79"/>
      <c r="AA5" s="77"/>
      <c r="AB5" s="80"/>
    </row>
    <row r="6" spans="1:28">
      <c r="A6" s="165" t="s">
        <v>62</v>
      </c>
      <c r="B6" s="167" t="s">
        <v>416</v>
      </c>
      <c r="C6" s="167" t="s">
        <v>417</v>
      </c>
      <c r="D6" s="167" t="s">
        <v>418</v>
      </c>
      <c r="E6" s="167"/>
      <c r="F6" s="167" t="s">
        <v>419</v>
      </c>
      <c r="G6" s="167"/>
      <c r="H6" s="167" t="s">
        <v>420</v>
      </c>
      <c r="I6" s="167"/>
      <c r="J6" s="167" t="s">
        <v>421</v>
      </c>
      <c r="K6" s="167"/>
      <c r="L6" s="167" t="s">
        <v>422</v>
      </c>
      <c r="M6" s="167"/>
      <c r="N6" s="167" t="s">
        <v>423</v>
      </c>
      <c r="O6" s="167"/>
      <c r="P6" s="167" t="s">
        <v>424</v>
      </c>
      <c r="Q6" s="167"/>
      <c r="R6" s="167" t="s">
        <v>425</v>
      </c>
      <c r="S6" s="167"/>
      <c r="T6" s="167" t="s">
        <v>426</v>
      </c>
      <c r="U6" s="167"/>
      <c r="V6" s="167" t="s">
        <v>427</v>
      </c>
      <c r="W6" s="167"/>
      <c r="X6" s="167" t="s">
        <v>428</v>
      </c>
      <c r="Y6" s="167"/>
      <c r="Z6" s="167" t="s">
        <v>429</v>
      </c>
      <c r="AA6" s="167"/>
      <c r="AB6" s="177" t="s">
        <v>430</v>
      </c>
    </row>
    <row r="7" spans="1:28">
      <c r="A7" s="166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78"/>
    </row>
    <row r="8" spans="1:28">
      <c r="A8" s="166"/>
      <c r="B8" s="168"/>
      <c r="C8" s="168"/>
      <c r="D8" s="81" t="s">
        <v>431</v>
      </c>
      <c r="E8" s="82" t="s">
        <v>432</v>
      </c>
      <c r="F8" s="81"/>
      <c r="G8" s="82" t="s">
        <v>432</v>
      </c>
      <c r="H8" s="81"/>
      <c r="I8" s="82" t="s">
        <v>432</v>
      </c>
      <c r="J8" s="81"/>
      <c r="K8" s="82" t="s">
        <v>432</v>
      </c>
      <c r="L8" s="81"/>
      <c r="M8" s="82" t="s">
        <v>432</v>
      </c>
      <c r="N8" s="81"/>
      <c r="O8" s="82" t="s">
        <v>432</v>
      </c>
      <c r="P8" s="81"/>
      <c r="Q8" s="82" t="s">
        <v>432</v>
      </c>
      <c r="R8" s="81"/>
      <c r="S8" s="82" t="s">
        <v>432</v>
      </c>
      <c r="T8" s="81"/>
      <c r="U8" s="82" t="s">
        <v>432</v>
      </c>
      <c r="V8" s="81"/>
      <c r="W8" s="82" t="s">
        <v>432</v>
      </c>
      <c r="X8" s="81"/>
      <c r="Y8" s="82" t="s">
        <v>432</v>
      </c>
      <c r="Z8" s="81"/>
      <c r="AA8" s="82" t="s">
        <v>432</v>
      </c>
      <c r="AB8" s="178"/>
    </row>
    <row r="9" spans="1:28">
      <c r="A9" s="169">
        <v>1</v>
      </c>
      <c r="B9" s="171" t="str">
        <f>ORÇAMENTO!C10</f>
        <v>SERVIÇOS PRELIMINARES</v>
      </c>
      <c r="C9" s="179">
        <f>ORÇAMENTO!K10</f>
        <v>9051.51</v>
      </c>
      <c r="D9" s="83">
        <v>100</v>
      </c>
      <c r="E9" s="84">
        <f>D9/100*$C9</f>
        <v>9051.51</v>
      </c>
      <c r="F9" s="83"/>
      <c r="G9" s="84">
        <f>F9/100*$C9</f>
        <v>0</v>
      </c>
      <c r="H9" s="85"/>
      <c r="I9" s="84">
        <f>H9/100*$C9</f>
        <v>0</v>
      </c>
      <c r="J9" s="86"/>
      <c r="K9" s="84">
        <f>J9/100*$C9</f>
        <v>0</v>
      </c>
      <c r="L9" s="85"/>
      <c r="M9" s="84">
        <f>L9/100*$C9</f>
        <v>0</v>
      </c>
      <c r="N9" s="85"/>
      <c r="O9" s="84">
        <f>N9/100*$C9</f>
        <v>0</v>
      </c>
      <c r="P9" s="85"/>
      <c r="Q9" s="84">
        <f>P9/100*$C9</f>
        <v>0</v>
      </c>
      <c r="R9" s="85"/>
      <c r="S9" s="84">
        <f>R9/100*$C9</f>
        <v>0</v>
      </c>
      <c r="T9" s="85"/>
      <c r="U9" s="84">
        <f>T9/100*$C9</f>
        <v>0</v>
      </c>
      <c r="V9" s="85"/>
      <c r="W9" s="84">
        <f>V9/100*$C9</f>
        <v>0</v>
      </c>
      <c r="X9" s="85"/>
      <c r="Y9" s="84">
        <f>X9/100*$C9</f>
        <v>0</v>
      </c>
      <c r="Z9" s="86"/>
      <c r="AA9" s="84">
        <f>Z9/100*$C9</f>
        <v>0</v>
      </c>
      <c r="AB9" s="175">
        <f>IF(SUM(E9+G9+I9+K9+M9+O9+Q9+S9+U9+W9+Y9+AA9)=C9,SUM(E9+G9+I9+K9+M9+O9+Q9+S9+U9+W9+Y9+AA9),"soma errada")</f>
        <v>9051.51</v>
      </c>
    </row>
    <row r="10" spans="1:28">
      <c r="A10" s="170"/>
      <c r="B10" s="172"/>
      <c r="C10" s="180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176"/>
    </row>
    <row r="11" spans="1:28">
      <c r="A11" s="169">
        <v>2</v>
      </c>
      <c r="B11" s="171" t="str">
        <f>ORÇAMENTO!C16</f>
        <v>ADMINISTRAÇÃO LOCAL</v>
      </c>
      <c r="C11" s="173">
        <f>ORÇAMENTO!K16</f>
        <v>17312.900000000001</v>
      </c>
      <c r="D11" s="83">
        <v>33</v>
      </c>
      <c r="E11" s="84">
        <f>D11/100*$C11</f>
        <v>5713.2570000000005</v>
      </c>
      <c r="F11" s="83">
        <v>33</v>
      </c>
      <c r="G11" s="84">
        <f t="shared" ref="G11:AA11" si="0">F11/100*$C11</f>
        <v>5713.2570000000005</v>
      </c>
      <c r="H11" s="83">
        <v>34</v>
      </c>
      <c r="I11" s="84">
        <f t="shared" si="0"/>
        <v>5886.3860000000013</v>
      </c>
      <c r="J11" s="83"/>
      <c r="K11" s="84">
        <f t="shared" si="0"/>
        <v>0</v>
      </c>
      <c r="L11" s="83"/>
      <c r="M11" s="84">
        <f t="shared" si="0"/>
        <v>0</v>
      </c>
      <c r="N11" s="83"/>
      <c r="O11" s="84">
        <f t="shared" si="0"/>
        <v>0</v>
      </c>
      <c r="P11" s="83"/>
      <c r="Q11" s="84">
        <f t="shared" si="0"/>
        <v>0</v>
      </c>
      <c r="R11" s="83"/>
      <c r="S11" s="84">
        <f t="shared" si="0"/>
        <v>0</v>
      </c>
      <c r="T11" s="83"/>
      <c r="U11" s="84">
        <f t="shared" si="0"/>
        <v>0</v>
      </c>
      <c r="V11" s="83"/>
      <c r="W11" s="84">
        <f t="shared" si="0"/>
        <v>0</v>
      </c>
      <c r="X11" s="83"/>
      <c r="Y11" s="84">
        <f t="shared" si="0"/>
        <v>0</v>
      </c>
      <c r="Z11" s="83"/>
      <c r="AA11" s="84">
        <f t="shared" si="0"/>
        <v>0</v>
      </c>
      <c r="AB11" s="175">
        <f>IF(SUM(E11+G11+I11+K11+M11+O11+Q11+S11+U11+W11+Y11+AA11)=C11,SUM(E11+G11+I11+K11+M11+O11+Q11+S11+U11+W11+Y11+AA11),"soma errada")</f>
        <v>17312.900000000001</v>
      </c>
    </row>
    <row r="12" spans="1:28">
      <c r="A12" s="170"/>
      <c r="B12" s="172"/>
      <c r="C12" s="174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176"/>
    </row>
    <row r="13" spans="1:28">
      <c r="A13" s="169">
        <v>3</v>
      </c>
      <c r="B13" s="171" t="str">
        <f>ORÇAMENTO!C18</f>
        <v>DEMOLIÇÃO</v>
      </c>
      <c r="C13" s="173">
        <f>ORÇAMENTO!K18</f>
        <v>2451.62</v>
      </c>
      <c r="D13" s="83">
        <v>100</v>
      </c>
      <c r="E13" s="84">
        <f>D13/100*$C13</f>
        <v>2451.62</v>
      </c>
      <c r="F13" s="83"/>
      <c r="G13" s="84">
        <f t="shared" ref="G13:AA13" si="1">F13/100*$C13</f>
        <v>0</v>
      </c>
      <c r="H13" s="85"/>
      <c r="I13" s="84">
        <f t="shared" si="1"/>
        <v>0</v>
      </c>
      <c r="J13" s="85"/>
      <c r="K13" s="84">
        <f t="shared" si="1"/>
        <v>0</v>
      </c>
      <c r="L13" s="85"/>
      <c r="M13" s="84">
        <f t="shared" si="1"/>
        <v>0</v>
      </c>
      <c r="N13" s="85"/>
      <c r="O13" s="84">
        <f t="shared" si="1"/>
        <v>0</v>
      </c>
      <c r="P13" s="85"/>
      <c r="Q13" s="84">
        <f t="shared" si="1"/>
        <v>0</v>
      </c>
      <c r="R13" s="85"/>
      <c r="S13" s="84">
        <f t="shared" si="1"/>
        <v>0</v>
      </c>
      <c r="T13" s="85"/>
      <c r="U13" s="84">
        <f t="shared" si="1"/>
        <v>0</v>
      </c>
      <c r="V13" s="85"/>
      <c r="W13" s="84">
        <f t="shared" si="1"/>
        <v>0</v>
      </c>
      <c r="X13" s="85"/>
      <c r="Y13" s="84">
        <f t="shared" si="1"/>
        <v>0</v>
      </c>
      <c r="Z13" s="85"/>
      <c r="AA13" s="84">
        <f t="shared" si="1"/>
        <v>0</v>
      </c>
      <c r="AB13" s="175">
        <f>IF(SUM(E13+G13+I13+K13+M13+O13+Q13+S13+U13+W13+Y13+AA13)=C13,SUM(E13+G13+I13+K13+M13+O13+Q13+S13+U13+W13+Y13+AA13),"soma errada")</f>
        <v>2451.62</v>
      </c>
    </row>
    <row r="14" spans="1:28">
      <c r="A14" s="170"/>
      <c r="B14" s="172"/>
      <c r="C14" s="174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176"/>
    </row>
    <row r="15" spans="1:28">
      <c r="A15" s="169">
        <v>4</v>
      </c>
      <c r="B15" s="171" t="str">
        <f>ORÇAMENTO!C22</f>
        <v>REDE GERAL DE HIDRANTES</v>
      </c>
      <c r="C15" s="173">
        <f>ORÇAMENTO!K22</f>
        <v>176205.65000000002</v>
      </c>
      <c r="D15" s="83">
        <v>25</v>
      </c>
      <c r="E15" s="84">
        <f t="shared" ref="E15:AA15" si="2">D15/100*$C15</f>
        <v>44051.412500000006</v>
      </c>
      <c r="F15" s="83">
        <v>60</v>
      </c>
      <c r="G15" s="84">
        <f t="shared" si="2"/>
        <v>105723.39000000001</v>
      </c>
      <c r="H15" s="85">
        <v>15</v>
      </c>
      <c r="I15" s="84">
        <f t="shared" si="2"/>
        <v>26430.847500000003</v>
      </c>
      <c r="J15" s="85"/>
      <c r="K15" s="84">
        <f t="shared" si="2"/>
        <v>0</v>
      </c>
      <c r="L15" s="85"/>
      <c r="M15" s="84">
        <f t="shared" si="2"/>
        <v>0</v>
      </c>
      <c r="N15" s="85"/>
      <c r="O15" s="84">
        <f t="shared" si="2"/>
        <v>0</v>
      </c>
      <c r="P15" s="85"/>
      <c r="Q15" s="84">
        <f t="shared" si="2"/>
        <v>0</v>
      </c>
      <c r="R15" s="85"/>
      <c r="S15" s="84">
        <f t="shared" si="2"/>
        <v>0</v>
      </c>
      <c r="T15" s="85"/>
      <c r="U15" s="84">
        <f t="shared" si="2"/>
        <v>0</v>
      </c>
      <c r="V15" s="85"/>
      <c r="W15" s="84">
        <f t="shared" si="2"/>
        <v>0</v>
      </c>
      <c r="X15" s="85"/>
      <c r="Y15" s="84">
        <f t="shared" si="2"/>
        <v>0</v>
      </c>
      <c r="Z15" s="85"/>
      <c r="AA15" s="84">
        <f t="shared" si="2"/>
        <v>0</v>
      </c>
      <c r="AB15" s="175">
        <f>IF(SUM(E15+G15+I15+K15+M15+O15+Q15+S15+U15+W15+Y15+AA15)=C15,SUM(E15+G15+I15+K15+M15+O15+Q15+S15+U15+W15+Y15+AA15),"soma errada")</f>
        <v>176205.65000000002</v>
      </c>
    </row>
    <row r="16" spans="1:28">
      <c r="A16" s="170"/>
      <c r="B16" s="172"/>
      <c r="C16" s="174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76"/>
    </row>
    <row r="17" spans="1:28">
      <c r="A17" s="169">
        <v>5</v>
      </c>
      <c r="B17" s="171" t="str">
        <f>ORÇAMENTO!C40</f>
        <v>CONSTRUÇÃO DE ABRIGO</v>
      </c>
      <c r="C17" s="173">
        <f>ORÇAMENTO!K40</f>
        <v>9101.119999999999</v>
      </c>
      <c r="D17" s="83">
        <v>30</v>
      </c>
      <c r="E17" s="84">
        <f t="shared" ref="E17:AA17" si="3">D17/100*$C17</f>
        <v>2730.3359999999998</v>
      </c>
      <c r="F17" s="83">
        <v>70</v>
      </c>
      <c r="G17" s="84">
        <f t="shared" si="3"/>
        <v>6370.7839999999987</v>
      </c>
      <c r="H17" s="85"/>
      <c r="I17" s="84">
        <f t="shared" si="3"/>
        <v>0</v>
      </c>
      <c r="J17" s="85"/>
      <c r="K17" s="84">
        <f t="shared" si="3"/>
        <v>0</v>
      </c>
      <c r="L17" s="85"/>
      <c r="M17" s="84">
        <f t="shared" si="3"/>
        <v>0</v>
      </c>
      <c r="N17" s="85"/>
      <c r="O17" s="84">
        <f t="shared" si="3"/>
        <v>0</v>
      </c>
      <c r="P17" s="85"/>
      <c r="Q17" s="84">
        <f t="shared" si="3"/>
        <v>0</v>
      </c>
      <c r="R17" s="85"/>
      <c r="S17" s="84">
        <f t="shared" si="3"/>
        <v>0</v>
      </c>
      <c r="T17" s="85"/>
      <c r="U17" s="84">
        <f t="shared" si="3"/>
        <v>0</v>
      </c>
      <c r="V17" s="85"/>
      <c r="W17" s="84">
        <f t="shared" si="3"/>
        <v>0</v>
      </c>
      <c r="X17" s="85"/>
      <c r="Y17" s="84">
        <f t="shared" si="3"/>
        <v>0</v>
      </c>
      <c r="Z17" s="85"/>
      <c r="AA17" s="84">
        <f t="shared" si="3"/>
        <v>0</v>
      </c>
      <c r="AB17" s="175">
        <f>IF(SUM(E17+G17+I17+K17+M17+O17+Q17+S17+U17+W17+Y17+AA17)=C17,SUM(E17+G17+I17+K17+M17+O17+Q17+S17+U17+W17+Y17+AA17),"soma errada")</f>
        <v>9101.119999999999</v>
      </c>
    </row>
    <row r="18" spans="1:28">
      <c r="A18" s="170"/>
      <c r="B18" s="172"/>
      <c r="C18" s="174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176"/>
    </row>
    <row r="19" spans="1:28">
      <c r="A19" s="169">
        <v>6</v>
      </c>
      <c r="B19" s="171" t="str">
        <f>ORÇAMENTO!C57</f>
        <v>PAVIMENTAÇÃO</v>
      </c>
      <c r="C19" s="173">
        <f>ORÇAMENTO!K57</f>
        <v>10833.730000000001</v>
      </c>
      <c r="D19" s="83">
        <v>20</v>
      </c>
      <c r="E19" s="84">
        <f t="shared" ref="E19:AA19" si="4">D19/100*$C19</f>
        <v>2166.7460000000005</v>
      </c>
      <c r="F19" s="83">
        <v>50</v>
      </c>
      <c r="G19" s="84">
        <f t="shared" si="4"/>
        <v>5416.8650000000007</v>
      </c>
      <c r="H19" s="85">
        <v>30</v>
      </c>
      <c r="I19" s="84">
        <f t="shared" si="4"/>
        <v>3250.1190000000001</v>
      </c>
      <c r="J19" s="85"/>
      <c r="K19" s="84">
        <f t="shared" si="4"/>
        <v>0</v>
      </c>
      <c r="L19" s="85"/>
      <c r="M19" s="84">
        <f t="shared" si="4"/>
        <v>0</v>
      </c>
      <c r="N19" s="85"/>
      <c r="O19" s="84">
        <f t="shared" si="4"/>
        <v>0</v>
      </c>
      <c r="P19" s="85"/>
      <c r="Q19" s="84">
        <f t="shared" si="4"/>
        <v>0</v>
      </c>
      <c r="R19" s="85"/>
      <c r="S19" s="84">
        <f t="shared" si="4"/>
        <v>0</v>
      </c>
      <c r="T19" s="85"/>
      <c r="U19" s="84">
        <f t="shared" si="4"/>
        <v>0</v>
      </c>
      <c r="V19" s="85"/>
      <c r="W19" s="84">
        <f t="shared" si="4"/>
        <v>0</v>
      </c>
      <c r="X19" s="85"/>
      <c r="Y19" s="84">
        <f t="shared" si="4"/>
        <v>0</v>
      </c>
      <c r="Z19" s="85"/>
      <c r="AA19" s="84">
        <f t="shared" si="4"/>
        <v>0</v>
      </c>
      <c r="AB19" s="175">
        <f>IF(SUM(E19+G19+I19+K19+M19+O19+Q19+S19+U19+W19+Y19+AA19)=C19,SUM(E19+G19+I19+K19+M19+O19+Q19+S19+U19+W19+Y19+AA19),"soma errada")</f>
        <v>10833.730000000001</v>
      </c>
    </row>
    <row r="20" spans="1:28">
      <c r="A20" s="170"/>
      <c r="B20" s="172"/>
      <c r="C20" s="174"/>
      <c r="D20" s="83"/>
      <c r="E20" s="88"/>
      <c r="F20" s="83"/>
      <c r="G20" s="83"/>
      <c r="H20" s="85"/>
      <c r="I20" s="84"/>
      <c r="J20" s="85"/>
      <c r="K20" s="84"/>
      <c r="L20" s="85"/>
      <c r="M20" s="84"/>
      <c r="N20" s="85"/>
      <c r="O20" s="84"/>
      <c r="P20" s="85"/>
      <c r="Q20" s="84"/>
      <c r="R20" s="85"/>
      <c r="S20" s="84"/>
      <c r="T20" s="85"/>
      <c r="U20" s="84"/>
      <c r="V20" s="85"/>
      <c r="W20" s="84"/>
      <c r="X20" s="85"/>
      <c r="Y20" s="84"/>
      <c r="Z20" s="85"/>
      <c r="AA20" s="84"/>
      <c r="AB20" s="176"/>
    </row>
    <row r="21" spans="1:28">
      <c r="A21" s="169">
        <v>7</v>
      </c>
      <c r="B21" s="171" t="str">
        <f>ORÇAMENTO!C61</f>
        <v>SERVIÇOS FINAIS</v>
      </c>
      <c r="C21" s="173">
        <f>ORÇAMENTO!K61</f>
        <v>4480.3999999999996</v>
      </c>
      <c r="D21" s="83"/>
      <c r="E21" s="84">
        <f t="shared" ref="E21:AA21" si="5">D21/100*$C21</f>
        <v>0</v>
      </c>
      <c r="F21" s="83"/>
      <c r="G21" s="84">
        <f t="shared" si="5"/>
        <v>0</v>
      </c>
      <c r="H21" s="85">
        <v>100</v>
      </c>
      <c r="I21" s="84">
        <f t="shared" si="5"/>
        <v>4480.3999999999996</v>
      </c>
      <c r="J21" s="85"/>
      <c r="K21" s="84">
        <f t="shared" si="5"/>
        <v>0</v>
      </c>
      <c r="L21" s="85"/>
      <c r="M21" s="84">
        <f t="shared" si="5"/>
        <v>0</v>
      </c>
      <c r="N21" s="85"/>
      <c r="O21" s="84">
        <f t="shared" si="5"/>
        <v>0</v>
      </c>
      <c r="P21" s="85"/>
      <c r="Q21" s="84">
        <f t="shared" si="5"/>
        <v>0</v>
      </c>
      <c r="R21" s="85"/>
      <c r="S21" s="84">
        <f t="shared" si="5"/>
        <v>0</v>
      </c>
      <c r="T21" s="85"/>
      <c r="U21" s="84">
        <f t="shared" si="5"/>
        <v>0</v>
      </c>
      <c r="V21" s="85"/>
      <c r="W21" s="84">
        <f t="shared" si="5"/>
        <v>0</v>
      </c>
      <c r="X21" s="85"/>
      <c r="Y21" s="84">
        <f t="shared" si="5"/>
        <v>0</v>
      </c>
      <c r="Z21" s="85"/>
      <c r="AA21" s="84">
        <f t="shared" si="5"/>
        <v>0</v>
      </c>
      <c r="AB21" s="175">
        <f>IF(SUM(E21+G21+I21+K21+M21+O21+Q21+S21+U21+W21+Y21+AA21)=C21,SUM(E21+G21+I21+K21+M21+O21+Q21+S21+U21+W21+Y21+AA21),"soma errada")</f>
        <v>4480.3999999999996</v>
      </c>
    </row>
    <row r="22" spans="1:28">
      <c r="A22" s="170"/>
      <c r="B22" s="172"/>
      <c r="C22" s="174"/>
      <c r="D22" s="83"/>
      <c r="E22" s="88"/>
      <c r="F22" s="83"/>
      <c r="G22" s="84"/>
      <c r="H22" s="85"/>
      <c r="I22" s="84"/>
      <c r="J22" s="85"/>
      <c r="K22" s="84"/>
      <c r="L22" s="85"/>
      <c r="M22" s="84"/>
      <c r="N22" s="85"/>
      <c r="O22" s="84"/>
      <c r="P22" s="85"/>
      <c r="Q22" s="84"/>
      <c r="R22" s="85"/>
      <c r="S22" s="84"/>
      <c r="T22" s="85"/>
      <c r="U22" s="84"/>
      <c r="V22" s="85"/>
      <c r="W22" s="84"/>
      <c r="X22" s="85"/>
      <c r="Y22" s="84"/>
      <c r="Z22" s="85"/>
      <c r="AA22" s="84"/>
      <c r="AB22" s="176"/>
    </row>
    <row r="23" spans="1:28" hidden="1">
      <c r="A23" s="169">
        <v>8</v>
      </c>
      <c r="B23" s="171"/>
      <c r="C23" s="173"/>
      <c r="D23" s="83"/>
      <c r="E23" s="84">
        <f t="shared" ref="E23:AA23" si="6">D23/100*$C23</f>
        <v>0</v>
      </c>
      <c r="F23" s="83">
        <v>30</v>
      </c>
      <c r="G23" s="84">
        <f t="shared" si="6"/>
        <v>0</v>
      </c>
      <c r="H23" s="85">
        <v>70</v>
      </c>
      <c r="I23" s="84">
        <f t="shared" si="6"/>
        <v>0</v>
      </c>
      <c r="J23" s="85"/>
      <c r="K23" s="84">
        <f t="shared" si="6"/>
        <v>0</v>
      </c>
      <c r="L23" s="85"/>
      <c r="M23" s="84">
        <f t="shared" si="6"/>
        <v>0</v>
      </c>
      <c r="N23" s="85"/>
      <c r="O23" s="84">
        <f t="shared" si="6"/>
        <v>0</v>
      </c>
      <c r="P23" s="85"/>
      <c r="Q23" s="84">
        <f t="shared" si="6"/>
        <v>0</v>
      </c>
      <c r="R23" s="85"/>
      <c r="S23" s="84">
        <f t="shared" si="6"/>
        <v>0</v>
      </c>
      <c r="T23" s="85"/>
      <c r="U23" s="84">
        <f t="shared" si="6"/>
        <v>0</v>
      </c>
      <c r="V23" s="85"/>
      <c r="W23" s="84">
        <f t="shared" si="6"/>
        <v>0</v>
      </c>
      <c r="X23" s="85"/>
      <c r="Y23" s="84">
        <f t="shared" si="6"/>
        <v>0</v>
      </c>
      <c r="Z23" s="85"/>
      <c r="AA23" s="84">
        <f t="shared" si="6"/>
        <v>0</v>
      </c>
      <c r="AB23" s="175">
        <f>IF(SUM(E23+G23+I23+K23+M23+O23+Q23+S23+U23+W23+Y23+AA23)=C23,SUM(E23+G23+I23+K23+M23+O23+Q23+S23+U23+W23+Y23+AA23),"soma errada")</f>
        <v>0</v>
      </c>
    </row>
    <row r="24" spans="1:28" hidden="1">
      <c r="A24" s="170"/>
      <c r="B24" s="172"/>
      <c r="C24" s="174"/>
      <c r="D24" s="83"/>
      <c r="E24" s="88"/>
      <c r="F24" s="83"/>
      <c r="G24" s="84"/>
      <c r="H24" s="85"/>
      <c r="I24" s="84"/>
      <c r="J24" s="85"/>
      <c r="K24" s="84"/>
      <c r="L24" s="85"/>
      <c r="M24" s="84"/>
      <c r="N24" s="85"/>
      <c r="O24" s="84"/>
      <c r="P24" s="85"/>
      <c r="Q24" s="84"/>
      <c r="R24" s="85"/>
      <c r="S24" s="84"/>
      <c r="T24" s="85"/>
      <c r="U24" s="84"/>
      <c r="V24" s="85"/>
      <c r="W24" s="84"/>
      <c r="X24" s="85"/>
      <c r="Y24" s="84"/>
      <c r="Z24" s="85"/>
      <c r="AA24" s="84"/>
      <c r="AB24" s="176"/>
    </row>
    <row r="25" spans="1:28" hidden="1">
      <c r="A25" s="169">
        <v>9</v>
      </c>
      <c r="B25" s="171"/>
      <c r="C25" s="173"/>
      <c r="D25" s="83">
        <v>40</v>
      </c>
      <c r="E25" s="84">
        <f t="shared" ref="E25:AA25" si="7">D25/100*$C25</f>
        <v>0</v>
      </c>
      <c r="F25" s="83">
        <v>60</v>
      </c>
      <c r="G25" s="84">
        <f t="shared" si="7"/>
        <v>0</v>
      </c>
      <c r="H25" s="83"/>
      <c r="I25" s="84">
        <f t="shared" si="7"/>
        <v>0</v>
      </c>
      <c r="J25" s="83"/>
      <c r="K25" s="84">
        <f t="shared" si="7"/>
        <v>0</v>
      </c>
      <c r="L25" s="83"/>
      <c r="M25" s="84">
        <f t="shared" si="7"/>
        <v>0</v>
      </c>
      <c r="N25" s="83"/>
      <c r="O25" s="84">
        <f t="shared" si="7"/>
        <v>0</v>
      </c>
      <c r="P25" s="83"/>
      <c r="Q25" s="84">
        <f t="shared" si="7"/>
        <v>0</v>
      </c>
      <c r="R25" s="83"/>
      <c r="S25" s="84">
        <f t="shared" si="7"/>
        <v>0</v>
      </c>
      <c r="T25" s="85"/>
      <c r="U25" s="84">
        <f t="shared" si="7"/>
        <v>0</v>
      </c>
      <c r="V25" s="85"/>
      <c r="W25" s="84">
        <f t="shared" si="7"/>
        <v>0</v>
      </c>
      <c r="X25" s="85"/>
      <c r="Y25" s="84">
        <f t="shared" si="7"/>
        <v>0</v>
      </c>
      <c r="Z25" s="85"/>
      <c r="AA25" s="84">
        <f t="shared" si="7"/>
        <v>0</v>
      </c>
      <c r="AB25" s="175">
        <f>IF(SUM(E25+G25+I25+K25+M25+O25+Q25+S25+U25+W25+Y25+AA25)=C25,SUM(E25+G25+I25+K25+M25+O25+Q25+S25+U25+W25+Y25+AA25),"%errado")</f>
        <v>0</v>
      </c>
    </row>
    <row r="26" spans="1:28" hidden="1">
      <c r="A26" s="170"/>
      <c r="B26" s="172"/>
      <c r="C26" s="174"/>
      <c r="D26" s="83"/>
      <c r="E26" s="88"/>
      <c r="F26" s="83"/>
      <c r="G26" s="84"/>
      <c r="H26" s="85"/>
      <c r="I26" s="84"/>
      <c r="J26" s="85"/>
      <c r="K26" s="84"/>
      <c r="L26" s="85"/>
      <c r="M26" s="84"/>
      <c r="N26" s="85"/>
      <c r="O26" s="84"/>
      <c r="P26" s="85"/>
      <c r="Q26" s="84"/>
      <c r="R26" s="85"/>
      <c r="S26" s="84"/>
      <c r="T26" s="85"/>
      <c r="U26" s="84"/>
      <c r="V26" s="85"/>
      <c r="W26" s="84"/>
      <c r="X26" s="85"/>
      <c r="Y26" s="84"/>
      <c r="Z26" s="85"/>
      <c r="AA26" s="84"/>
      <c r="AB26" s="176"/>
    </row>
    <row r="27" spans="1:28" hidden="1">
      <c r="A27" s="169">
        <v>10</v>
      </c>
      <c r="B27" s="171"/>
      <c r="C27" s="173"/>
      <c r="D27" s="83">
        <v>40</v>
      </c>
      <c r="E27" s="84">
        <f t="shared" ref="E27:AA27" si="8">D27/100*$C27</f>
        <v>0</v>
      </c>
      <c r="F27" s="83">
        <v>60</v>
      </c>
      <c r="G27" s="84">
        <f t="shared" si="8"/>
        <v>0</v>
      </c>
      <c r="H27" s="85"/>
      <c r="I27" s="84">
        <f t="shared" si="8"/>
        <v>0</v>
      </c>
      <c r="J27" s="85"/>
      <c r="K27" s="84">
        <f t="shared" si="8"/>
        <v>0</v>
      </c>
      <c r="L27" s="85"/>
      <c r="M27" s="84">
        <f t="shared" si="8"/>
        <v>0</v>
      </c>
      <c r="N27" s="85"/>
      <c r="O27" s="84">
        <f t="shared" si="8"/>
        <v>0</v>
      </c>
      <c r="P27" s="85"/>
      <c r="Q27" s="84">
        <f t="shared" si="8"/>
        <v>0</v>
      </c>
      <c r="R27" s="85"/>
      <c r="S27" s="84">
        <f t="shared" si="8"/>
        <v>0</v>
      </c>
      <c r="T27" s="85"/>
      <c r="U27" s="84">
        <f t="shared" si="8"/>
        <v>0</v>
      </c>
      <c r="V27" s="85"/>
      <c r="W27" s="84">
        <f t="shared" si="8"/>
        <v>0</v>
      </c>
      <c r="X27" s="85"/>
      <c r="Y27" s="84">
        <f t="shared" si="8"/>
        <v>0</v>
      </c>
      <c r="Z27" s="85"/>
      <c r="AA27" s="84">
        <f t="shared" si="8"/>
        <v>0</v>
      </c>
      <c r="AB27" s="175">
        <f>IF(SUM(E27+G27+I27+K27+M27+O27+Q27+S27+U27+W27+Y27+AA27)=C27,SUM(E27+G27+I27+K27+M27+O27+Q27+S27+U27+W27+Y27+AA27),"%errado")</f>
        <v>0</v>
      </c>
    </row>
    <row r="28" spans="1:28" hidden="1">
      <c r="A28" s="170"/>
      <c r="B28" s="172"/>
      <c r="C28" s="174"/>
      <c r="D28" s="83"/>
      <c r="E28" s="88"/>
      <c r="F28" s="83"/>
      <c r="G28" s="84"/>
      <c r="H28" s="85"/>
      <c r="I28" s="84"/>
      <c r="J28" s="85"/>
      <c r="K28" s="84"/>
      <c r="L28" s="85"/>
      <c r="M28" s="84"/>
      <c r="N28" s="85"/>
      <c r="O28" s="84"/>
      <c r="P28" s="85"/>
      <c r="Q28" s="84"/>
      <c r="R28" s="85"/>
      <c r="S28" s="84"/>
      <c r="T28" s="85"/>
      <c r="U28" s="84"/>
      <c r="V28" s="85"/>
      <c r="W28" s="84"/>
      <c r="X28" s="85"/>
      <c r="Y28" s="84"/>
      <c r="Z28" s="85"/>
      <c r="AA28" s="84"/>
      <c r="AB28" s="176"/>
    </row>
    <row r="29" spans="1:28" hidden="1">
      <c r="A29" s="169">
        <v>11</v>
      </c>
      <c r="B29" s="171"/>
      <c r="C29" s="173"/>
      <c r="D29" s="83">
        <v>40</v>
      </c>
      <c r="E29" s="84">
        <f t="shared" ref="E29:AA29" si="9">D29/100*$C29</f>
        <v>0</v>
      </c>
      <c r="F29" s="83">
        <v>50</v>
      </c>
      <c r="G29" s="84">
        <f t="shared" si="9"/>
        <v>0</v>
      </c>
      <c r="H29" s="83">
        <v>10</v>
      </c>
      <c r="I29" s="84">
        <f t="shared" si="9"/>
        <v>0</v>
      </c>
      <c r="J29" s="83"/>
      <c r="K29" s="84">
        <f t="shared" si="9"/>
        <v>0</v>
      </c>
      <c r="L29" s="83"/>
      <c r="M29" s="84">
        <f t="shared" si="9"/>
        <v>0</v>
      </c>
      <c r="N29" s="83"/>
      <c r="O29" s="84">
        <f t="shared" si="9"/>
        <v>0</v>
      </c>
      <c r="P29" s="83"/>
      <c r="Q29" s="84">
        <f t="shared" si="9"/>
        <v>0</v>
      </c>
      <c r="R29" s="83"/>
      <c r="S29" s="84">
        <f t="shared" si="9"/>
        <v>0</v>
      </c>
      <c r="T29" s="85"/>
      <c r="U29" s="84">
        <f t="shared" si="9"/>
        <v>0</v>
      </c>
      <c r="V29" s="85"/>
      <c r="W29" s="84">
        <f t="shared" si="9"/>
        <v>0</v>
      </c>
      <c r="X29" s="85"/>
      <c r="Y29" s="84">
        <f t="shared" si="9"/>
        <v>0</v>
      </c>
      <c r="Z29" s="85"/>
      <c r="AA29" s="84">
        <f t="shared" si="9"/>
        <v>0</v>
      </c>
      <c r="AB29" s="175">
        <f>IF(SUM(E29+G29+I29+K29+M29+O29+Q29+S29+U29+W29+Y29+AA29)=C29,SUM(E29+G29+I29+K29+M29+O29+Q29+S29+U29+W29+Y29+AA29),"soma errada")</f>
        <v>0</v>
      </c>
    </row>
    <row r="30" spans="1:28" hidden="1">
      <c r="A30" s="170"/>
      <c r="B30" s="172"/>
      <c r="C30" s="174"/>
      <c r="D30" s="83"/>
      <c r="E30" s="88"/>
      <c r="F30" s="83"/>
      <c r="G30" s="84"/>
      <c r="H30" s="85"/>
      <c r="I30" s="84"/>
      <c r="J30" s="85"/>
      <c r="K30" s="84"/>
      <c r="L30" s="85"/>
      <c r="M30" s="84"/>
      <c r="N30" s="85"/>
      <c r="O30" s="84"/>
      <c r="P30" s="85"/>
      <c r="Q30" s="84"/>
      <c r="R30" s="85"/>
      <c r="S30" s="84"/>
      <c r="T30" s="85"/>
      <c r="U30" s="84"/>
      <c r="V30" s="85"/>
      <c r="W30" s="84"/>
      <c r="X30" s="85"/>
      <c r="Y30" s="84"/>
      <c r="Z30" s="85"/>
      <c r="AA30" s="84"/>
      <c r="AB30" s="176"/>
    </row>
    <row r="31" spans="1:28" hidden="1">
      <c r="A31" s="169">
        <v>12</v>
      </c>
      <c r="B31" s="171"/>
      <c r="C31" s="173"/>
      <c r="D31" s="83">
        <v>20</v>
      </c>
      <c r="E31" s="84">
        <f t="shared" ref="E31:AA31" si="10">D31/100*$C31</f>
        <v>0</v>
      </c>
      <c r="F31" s="83">
        <v>80</v>
      </c>
      <c r="G31" s="84">
        <f t="shared" si="10"/>
        <v>0</v>
      </c>
      <c r="H31" s="83"/>
      <c r="I31" s="84">
        <f t="shared" si="10"/>
        <v>0</v>
      </c>
      <c r="J31" s="83"/>
      <c r="K31" s="84">
        <f t="shared" si="10"/>
        <v>0</v>
      </c>
      <c r="L31" s="83"/>
      <c r="M31" s="84">
        <f t="shared" si="10"/>
        <v>0</v>
      </c>
      <c r="N31" s="83"/>
      <c r="O31" s="84">
        <f t="shared" si="10"/>
        <v>0</v>
      </c>
      <c r="P31" s="83"/>
      <c r="Q31" s="84">
        <f t="shared" si="10"/>
        <v>0</v>
      </c>
      <c r="R31" s="83"/>
      <c r="S31" s="84">
        <f t="shared" si="10"/>
        <v>0</v>
      </c>
      <c r="T31" s="85"/>
      <c r="U31" s="84">
        <f t="shared" si="10"/>
        <v>0</v>
      </c>
      <c r="V31" s="85"/>
      <c r="W31" s="84">
        <f t="shared" si="10"/>
        <v>0</v>
      </c>
      <c r="X31" s="85"/>
      <c r="Y31" s="84">
        <f t="shared" si="10"/>
        <v>0</v>
      </c>
      <c r="Z31" s="85"/>
      <c r="AA31" s="84">
        <f t="shared" si="10"/>
        <v>0</v>
      </c>
      <c r="AB31" s="175">
        <f>IF(SUM(E31+G31+I31+K31+M31+O31+Q31+S31+U31+W31+Y31+AA31)=C31,SUM(E31+G31+I31+K31+M31+O31+Q31+S31+U31+W31+Y31+AA31),"soma errada")</f>
        <v>0</v>
      </c>
    </row>
    <row r="32" spans="1:28" hidden="1">
      <c r="A32" s="170"/>
      <c r="B32" s="172"/>
      <c r="C32" s="174"/>
      <c r="D32" s="83"/>
      <c r="E32" s="88"/>
      <c r="F32" s="83"/>
      <c r="G32" s="84"/>
      <c r="H32" s="85"/>
      <c r="I32" s="84"/>
      <c r="J32" s="85"/>
      <c r="K32" s="84"/>
      <c r="L32" s="85"/>
      <c r="M32" s="84"/>
      <c r="N32" s="85"/>
      <c r="O32" s="84"/>
      <c r="P32" s="85"/>
      <c r="Q32" s="84"/>
      <c r="R32" s="85"/>
      <c r="S32" s="84"/>
      <c r="T32" s="85"/>
      <c r="U32" s="84"/>
      <c r="V32" s="85"/>
      <c r="W32" s="84"/>
      <c r="X32" s="85"/>
      <c r="Y32" s="84"/>
      <c r="Z32" s="85"/>
      <c r="AA32" s="84"/>
      <c r="AB32" s="176"/>
    </row>
    <row r="33" spans="1:28" hidden="1">
      <c r="A33" s="169">
        <v>13</v>
      </c>
      <c r="B33" s="171"/>
      <c r="C33" s="173"/>
      <c r="D33" s="83">
        <v>20</v>
      </c>
      <c r="E33" s="84">
        <f t="shared" ref="E33:AA33" si="11">D33/100*$C33</f>
        <v>0</v>
      </c>
      <c r="F33" s="83">
        <v>60</v>
      </c>
      <c r="G33" s="84">
        <f t="shared" si="11"/>
        <v>0</v>
      </c>
      <c r="H33" s="83">
        <v>20</v>
      </c>
      <c r="I33" s="84">
        <f t="shared" si="11"/>
        <v>0</v>
      </c>
      <c r="J33" s="83"/>
      <c r="K33" s="84">
        <f t="shared" si="11"/>
        <v>0</v>
      </c>
      <c r="L33" s="83"/>
      <c r="M33" s="84">
        <f t="shared" si="11"/>
        <v>0</v>
      </c>
      <c r="N33" s="83"/>
      <c r="O33" s="84">
        <f t="shared" si="11"/>
        <v>0</v>
      </c>
      <c r="P33" s="83"/>
      <c r="Q33" s="84">
        <f t="shared" si="11"/>
        <v>0</v>
      </c>
      <c r="R33" s="83"/>
      <c r="S33" s="84">
        <f t="shared" si="11"/>
        <v>0</v>
      </c>
      <c r="T33" s="85"/>
      <c r="U33" s="84">
        <f t="shared" si="11"/>
        <v>0</v>
      </c>
      <c r="V33" s="85"/>
      <c r="W33" s="84">
        <f t="shared" si="11"/>
        <v>0</v>
      </c>
      <c r="X33" s="85"/>
      <c r="Y33" s="84">
        <f t="shared" si="11"/>
        <v>0</v>
      </c>
      <c r="Z33" s="85"/>
      <c r="AA33" s="84">
        <f t="shared" si="11"/>
        <v>0</v>
      </c>
      <c r="AB33" s="175">
        <f>IF(SUM(E33+G33+I33+K33+M33+O33+Q33+S33+U33+W33+Y33+AA33)=C33,SUM(E33+G33+I33+K33+M33+O33+Q33+S33+U33+W33+Y33+AA33),"soma errada")</f>
        <v>0</v>
      </c>
    </row>
    <row r="34" spans="1:28" hidden="1">
      <c r="A34" s="170"/>
      <c r="B34" s="172"/>
      <c r="C34" s="174"/>
      <c r="D34" s="83"/>
      <c r="E34" s="88"/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176"/>
    </row>
    <row r="35" spans="1:28" hidden="1">
      <c r="A35" s="169">
        <v>14</v>
      </c>
      <c r="B35" s="171"/>
      <c r="C35" s="173"/>
      <c r="D35" s="83"/>
      <c r="E35" s="84">
        <f t="shared" ref="E35:AA35" si="12">D35/100*$C35</f>
        <v>0</v>
      </c>
      <c r="F35" s="83">
        <v>60</v>
      </c>
      <c r="G35" s="84">
        <f t="shared" si="12"/>
        <v>0</v>
      </c>
      <c r="H35" s="83">
        <v>40</v>
      </c>
      <c r="I35" s="84">
        <f t="shared" si="12"/>
        <v>0</v>
      </c>
      <c r="J35" s="83"/>
      <c r="K35" s="84">
        <f t="shared" si="12"/>
        <v>0</v>
      </c>
      <c r="L35" s="83"/>
      <c r="M35" s="84">
        <f t="shared" si="12"/>
        <v>0</v>
      </c>
      <c r="N35" s="83"/>
      <c r="O35" s="84">
        <f t="shared" si="12"/>
        <v>0</v>
      </c>
      <c r="P35" s="83"/>
      <c r="Q35" s="84">
        <f t="shared" si="12"/>
        <v>0</v>
      </c>
      <c r="R35" s="83"/>
      <c r="S35" s="84">
        <f t="shared" si="12"/>
        <v>0</v>
      </c>
      <c r="T35" s="85"/>
      <c r="U35" s="84">
        <f t="shared" si="12"/>
        <v>0</v>
      </c>
      <c r="V35" s="85"/>
      <c r="W35" s="84">
        <f t="shared" si="12"/>
        <v>0</v>
      </c>
      <c r="X35" s="85"/>
      <c r="Y35" s="84">
        <f t="shared" si="12"/>
        <v>0</v>
      </c>
      <c r="Z35" s="85"/>
      <c r="AA35" s="84">
        <f t="shared" si="12"/>
        <v>0</v>
      </c>
      <c r="AB35" s="175">
        <f>IF(SUM(E35+G35+I35+K35+M35+O35+Q35+S35+U35+W35+Y35+AA35)=C35,SUM(E35+G35+I35+K35+M35+O35+Q35+S35+U35+W35+Y35+AA35),"soma errada")</f>
        <v>0</v>
      </c>
    </row>
    <row r="36" spans="1:28" hidden="1">
      <c r="A36" s="170"/>
      <c r="B36" s="172"/>
      <c r="C36" s="174"/>
      <c r="D36" s="83"/>
      <c r="E36" s="88"/>
      <c r="F36" s="83"/>
      <c r="G36" s="84"/>
      <c r="H36" s="85"/>
      <c r="I36" s="84"/>
      <c r="J36" s="85"/>
      <c r="K36" s="84"/>
      <c r="L36" s="85"/>
      <c r="M36" s="84"/>
      <c r="N36" s="85"/>
      <c r="O36" s="84"/>
      <c r="P36" s="85"/>
      <c r="Q36" s="84"/>
      <c r="R36" s="85"/>
      <c r="S36" s="84"/>
      <c r="T36" s="85"/>
      <c r="U36" s="84"/>
      <c r="V36" s="85"/>
      <c r="W36" s="84"/>
      <c r="X36" s="85"/>
      <c r="Y36" s="84"/>
      <c r="Z36" s="85"/>
      <c r="AA36" s="84"/>
      <c r="AB36" s="176"/>
    </row>
    <row r="37" spans="1:28" hidden="1">
      <c r="A37" s="169">
        <v>15</v>
      </c>
      <c r="B37" s="181"/>
      <c r="C37" s="173"/>
      <c r="D37" s="83"/>
      <c r="E37" s="84">
        <f t="shared" ref="E37:AA37" si="13">D37/100*$C37</f>
        <v>0</v>
      </c>
      <c r="F37" s="83">
        <v>60</v>
      </c>
      <c r="G37" s="84">
        <f t="shared" si="13"/>
        <v>0</v>
      </c>
      <c r="H37" s="83">
        <v>40</v>
      </c>
      <c r="I37" s="84">
        <f t="shared" si="13"/>
        <v>0</v>
      </c>
      <c r="J37" s="83"/>
      <c r="K37" s="84">
        <f t="shared" si="13"/>
        <v>0</v>
      </c>
      <c r="L37" s="83"/>
      <c r="M37" s="84">
        <f t="shared" si="13"/>
        <v>0</v>
      </c>
      <c r="N37" s="83"/>
      <c r="O37" s="84">
        <f t="shared" si="13"/>
        <v>0</v>
      </c>
      <c r="P37" s="83"/>
      <c r="Q37" s="84">
        <f t="shared" si="13"/>
        <v>0</v>
      </c>
      <c r="R37" s="83"/>
      <c r="S37" s="84">
        <f t="shared" si="13"/>
        <v>0</v>
      </c>
      <c r="T37" s="85"/>
      <c r="U37" s="84">
        <f t="shared" si="13"/>
        <v>0</v>
      </c>
      <c r="V37" s="85"/>
      <c r="W37" s="84">
        <f t="shared" si="13"/>
        <v>0</v>
      </c>
      <c r="X37" s="85"/>
      <c r="Y37" s="84">
        <f t="shared" si="13"/>
        <v>0</v>
      </c>
      <c r="Z37" s="85"/>
      <c r="AA37" s="84">
        <f t="shared" si="13"/>
        <v>0</v>
      </c>
      <c r="AB37" s="175">
        <f>IF(SUM(E37+G37+I37+K37+M37+O37+Q37+S37+U37+W37+Y37+AA37)=C37,SUM(E37+G37+I37+K37+M37+O37+Q37+S37+U37+W37+Y37+AA37),"soma errada")</f>
        <v>0</v>
      </c>
    </row>
    <row r="38" spans="1:28" hidden="1">
      <c r="A38" s="170"/>
      <c r="B38" s="182"/>
      <c r="C38" s="174"/>
      <c r="D38" s="83"/>
      <c r="E38" s="88"/>
      <c r="F38" s="83"/>
      <c r="G38" s="84"/>
      <c r="H38" s="85"/>
      <c r="I38" s="84"/>
      <c r="J38" s="85"/>
      <c r="K38" s="84"/>
      <c r="L38" s="85"/>
      <c r="M38" s="84"/>
      <c r="N38" s="86"/>
      <c r="O38" s="84"/>
      <c r="P38" s="85"/>
      <c r="Q38" s="84"/>
      <c r="R38" s="85"/>
      <c r="S38" s="84"/>
      <c r="T38" s="85"/>
      <c r="U38" s="84"/>
      <c r="V38" s="85"/>
      <c r="W38" s="84"/>
      <c r="X38" s="85"/>
      <c r="Y38" s="84"/>
      <c r="Z38" s="85"/>
      <c r="AA38" s="84"/>
      <c r="AB38" s="176"/>
    </row>
    <row r="39" spans="1:28" hidden="1">
      <c r="A39" s="169">
        <v>16</v>
      </c>
      <c r="B39" s="183"/>
      <c r="C39" s="173"/>
      <c r="D39" s="83"/>
      <c r="E39" s="84">
        <f t="shared" ref="E39:AA39" si="14">D39/100*$C39</f>
        <v>0</v>
      </c>
      <c r="F39" s="83"/>
      <c r="G39" s="84">
        <f t="shared" si="14"/>
        <v>0</v>
      </c>
      <c r="H39" s="83">
        <v>100</v>
      </c>
      <c r="I39" s="84">
        <f t="shared" si="14"/>
        <v>0</v>
      </c>
      <c r="J39" s="83"/>
      <c r="K39" s="84">
        <f t="shared" si="14"/>
        <v>0</v>
      </c>
      <c r="L39" s="83"/>
      <c r="M39" s="84">
        <f t="shared" si="14"/>
        <v>0</v>
      </c>
      <c r="N39" s="83"/>
      <c r="O39" s="84">
        <f t="shared" si="14"/>
        <v>0</v>
      </c>
      <c r="P39" s="83"/>
      <c r="Q39" s="84">
        <f t="shared" si="14"/>
        <v>0</v>
      </c>
      <c r="R39" s="83"/>
      <c r="S39" s="84">
        <f t="shared" si="14"/>
        <v>0</v>
      </c>
      <c r="T39" s="85"/>
      <c r="U39" s="84">
        <f t="shared" si="14"/>
        <v>0</v>
      </c>
      <c r="V39" s="85"/>
      <c r="W39" s="84">
        <f t="shared" si="14"/>
        <v>0</v>
      </c>
      <c r="X39" s="85"/>
      <c r="Y39" s="84">
        <f t="shared" si="14"/>
        <v>0</v>
      </c>
      <c r="Z39" s="85"/>
      <c r="AA39" s="84">
        <f t="shared" si="14"/>
        <v>0</v>
      </c>
      <c r="AB39" s="175">
        <f>IF(SUM(E39+G39+I39+K39+M39+O39+Q39+S39+U39+W39+Y39+AA39)=C39,SUM(E39+G39+I39+K39+M39+O39+Q39+S39+U39+W39+Y39+AA39),"soma errada")</f>
        <v>0</v>
      </c>
    </row>
    <row r="40" spans="1:28" hidden="1">
      <c r="A40" s="170"/>
      <c r="B40" s="184"/>
      <c r="C40" s="174"/>
      <c r="D40" s="83"/>
      <c r="E40" s="88"/>
      <c r="F40" s="83"/>
      <c r="G40" s="84"/>
      <c r="H40" s="85"/>
      <c r="I40" s="84"/>
      <c r="J40" s="85"/>
      <c r="K40" s="84"/>
      <c r="L40" s="85"/>
      <c r="M40" s="84"/>
      <c r="N40" s="85"/>
      <c r="O40" s="84"/>
      <c r="P40" s="85"/>
      <c r="Q40" s="84"/>
      <c r="R40" s="85"/>
      <c r="S40" s="84"/>
      <c r="T40" s="85"/>
      <c r="U40" s="84"/>
      <c r="V40" s="85"/>
      <c r="W40" s="84"/>
      <c r="X40" s="85"/>
      <c r="Y40" s="84"/>
      <c r="Z40" s="85"/>
      <c r="AA40" s="84"/>
      <c r="AB40" s="176"/>
    </row>
    <row r="41" spans="1:28" hidden="1">
      <c r="A41" s="169">
        <v>17</v>
      </c>
      <c r="B41" s="185"/>
      <c r="C41" s="173"/>
      <c r="D41" s="83"/>
      <c r="E41" s="84">
        <f t="shared" ref="E41:AA41" si="15">D41/100*$C41</f>
        <v>0</v>
      </c>
      <c r="F41" s="83"/>
      <c r="G41" s="84">
        <f t="shared" si="15"/>
        <v>0</v>
      </c>
      <c r="H41" s="83">
        <v>100</v>
      </c>
      <c r="I41" s="84">
        <f t="shared" si="15"/>
        <v>0</v>
      </c>
      <c r="J41" s="83"/>
      <c r="K41" s="84">
        <f t="shared" si="15"/>
        <v>0</v>
      </c>
      <c r="L41" s="83"/>
      <c r="M41" s="84">
        <f t="shared" si="15"/>
        <v>0</v>
      </c>
      <c r="N41" s="83"/>
      <c r="O41" s="84">
        <f t="shared" si="15"/>
        <v>0</v>
      </c>
      <c r="P41" s="83"/>
      <c r="Q41" s="84">
        <f t="shared" si="15"/>
        <v>0</v>
      </c>
      <c r="R41" s="83"/>
      <c r="S41" s="84">
        <f t="shared" si="15"/>
        <v>0</v>
      </c>
      <c r="T41" s="85"/>
      <c r="U41" s="84">
        <f t="shared" si="15"/>
        <v>0</v>
      </c>
      <c r="V41" s="85"/>
      <c r="W41" s="84">
        <f t="shared" si="15"/>
        <v>0</v>
      </c>
      <c r="X41" s="85"/>
      <c r="Y41" s="84">
        <f t="shared" si="15"/>
        <v>0</v>
      </c>
      <c r="Z41" s="85"/>
      <c r="AA41" s="84">
        <f t="shared" si="15"/>
        <v>0</v>
      </c>
      <c r="AB41" s="175">
        <f>IF(SUM(E41+G41+I41+K41+M41+O41+Q41+S41+U41+W41+Y41+AA41)=C41,SUM(E41+G41+I41+K41+M41+O41+Q41+S41+U41+W41+Y41+AA41),"soma errada")</f>
        <v>0</v>
      </c>
    </row>
    <row r="42" spans="1:28" hidden="1">
      <c r="A42" s="170"/>
      <c r="B42" s="186"/>
      <c r="C42" s="174"/>
      <c r="D42" s="83"/>
      <c r="E42" s="88"/>
      <c r="F42" s="83"/>
      <c r="G42" s="84"/>
      <c r="H42" s="85"/>
      <c r="I42" s="84"/>
      <c r="J42" s="85"/>
      <c r="K42" s="84"/>
      <c r="L42" s="85"/>
      <c r="M42" s="84"/>
      <c r="N42" s="85"/>
      <c r="O42" s="84"/>
      <c r="P42" s="85"/>
      <c r="Q42" s="84"/>
      <c r="R42" s="85"/>
      <c r="S42" s="84"/>
      <c r="T42" s="85"/>
      <c r="U42" s="84"/>
      <c r="V42" s="85"/>
      <c r="W42" s="84"/>
      <c r="X42" s="85"/>
      <c r="Y42" s="84"/>
      <c r="Z42" s="85"/>
      <c r="AA42" s="84"/>
      <c r="AB42" s="176"/>
    </row>
    <row r="43" spans="1:28" hidden="1">
      <c r="A43" s="169">
        <v>18</v>
      </c>
      <c r="B43" s="185"/>
      <c r="C43" s="173"/>
      <c r="D43" s="83">
        <v>20</v>
      </c>
      <c r="E43" s="84">
        <f t="shared" ref="E43:AA43" si="16">D43/100*$C43</f>
        <v>0</v>
      </c>
      <c r="F43" s="83">
        <v>70</v>
      </c>
      <c r="G43" s="84">
        <f t="shared" si="16"/>
        <v>0</v>
      </c>
      <c r="H43" s="83">
        <v>10</v>
      </c>
      <c r="I43" s="84">
        <f t="shared" si="16"/>
        <v>0</v>
      </c>
      <c r="J43" s="83"/>
      <c r="K43" s="84">
        <f t="shared" si="16"/>
        <v>0</v>
      </c>
      <c r="L43" s="83"/>
      <c r="M43" s="84">
        <f t="shared" si="16"/>
        <v>0</v>
      </c>
      <c r="N43" s="83"/>
      <c r="O43" s="84">
        <f t="shared" si="16"/>
        <v>0</v>
      </c>
      <c r="P43" s="83"/>
      <c r="Q43" s="84">
        <f t="shared" si="16"/>
        <v>0</v>
      </c>
      <c r="R43" s="83"/>
      <c r="S43" s="84">
        <f t="shared" si="16"/>
        <v>0</v>
      </c>
      <c r="T43" s="85"/>
      <c r="U43" s="84">
        <f t="shared" si="16"/>
        <v>0</v>
      </c>
      <c r="V43" s="85"/>
      <c r="W43" s="84">
        <f t="shared" si="16"/>
        <v>0</v>
      </c>
      <c r="X43" s="85"/>
      <c r="Y43" s="84">
        <f t="shared" si="16"/>
        <v>0</v>
      </c>
      <c r="Z43" s="85"/>
      <c r="AA43" s="84">
        <f t="shared" si="16"/>
        <v>0</v>
      </c>
      <c r="AB43" s="175">
        <f>IF(SUM(E43+G43+I43+K43+M43+O43+Q43+S43+U43+W43+Y43+AA43)=C43,SUM(E43+G43+I43+K43+M43+O43+Q43+S43+U43+W43+Y43+AA43),"soma errada")</f>
        <v>0</v>
      </c>
    </row>
    <row r="44" spans="1:28" hidden="1">
      <c r="A44" s="170"/>
      <c r="B44" s="186"/>
      <c r="C44" s="174"/>
      <c r="D44" s="83"/>
      <c r="E44" s="88"/>
      <c r="F44" s="83"/>
      <c r="G44" s="84"/>
      <c r="H44" s="85"/>
      <c r="I44" s="84"/>
      <c r="J44" s="85"/>
      <c r="K44" s="84"/>
      <c r="L44" s="85"/>
      <c r="M44" s="84"/>
      <c r="N44" s="85"/>
      <c r="O44" s="84"/>
      <c r="P44" s="85"/>
      <c r="Q44" s="84"/>
      <c r="R44" s="85"/>
      <c r="S44" s="84"/>
      <c r="T44" s="85"/>
      <c r="U44" s="84"/>
      <c r="V44" s="85"/>
      <c r="W44" s="84"/>
      <c r="X44" s="85"/>
      <c r="Y44" s="84"/>
      <c r="Z44" s="85"/>
      <c r="AA44" s="84"/>
      <c r="AB44" s="176"/>
    </row>
    <row r="45" spans="1:28" hidden="1">
      <c r="A45" s="169">
        <v>19</v>
      </c>
      <c r="B45" s="185"/>
      <c r="C45" s="173"/>
      <c r="D45" s="83"/>
      <c r="E45" s="84">
        <f t="shared" ref="E45:AA45" si="17">D45/100*$C45</f>
        <v>0</v>
      </c>
      <c r="F45" s="83"/>
      <c r="G45" s="84">
        <f t="shared" si="17"/>
        <v>0</v>
      </c>
      <c r="H45" s="83">
        <v>100</v>
      </c>
      <c r="I45" s="84">
        <f t="shared" si="17"/>
        <v>0</v>
      </c>
      <c r="J45" s="83"/>
      <c r="K45" s="84">
        <f t="shared" si="17"/>
        <v>0</v>
      </c>
      <c r="L45" s="83"/>
      <c r="M45" s="84">
        <f t="shared" si="17"/>
        <v>0</v>
      </c>
      <c r="N45" s="83"/>
      <c r="O45" s="84">
        <f t="shared" si="17"/>
        <v>0</v>
      </c>
      <c r="P45" s="83"/>
      <c r="Q45" s="84">
        <f t="shared" si="17"/>
        <v>0</v>
      </c>
      <c r="R45" s="83"/>
      <c r="S45" s="84">
        <f t="shared" si="17"/>
        <v>0</v>
      </c>
      <c r="T45" s="85"/>
      <c r="U45" s="84">
        <f t="shared" si="17"/>
        <v>0</v>
      </c>
      <c r="V45" s="85"/>
      <c r="W45" s="84">
        <f t="shared" si="17"/>
        <v>0</v>
      </c>
      <c r="X45" s="85"/>
      <c r="Y45" s="84">
        <f t="shared" si="17"/>
        <v>0</v>
      </c>
      <c r="Z45" s="85"/>
      <c r="AA45" s="84">
        <f t="shared" si="17"/>
        <v>0</v>
      </c>
      <c r="AB45" s="175">
        <f>IF(SUM(E45+G45+I45+K45+M45+O45+Q45+S45+U45+W45+Y45+AA45)=C45,SUM(E45+G45+I45+K45+M45+O45+Q45+S45+U45+W45+Y45+AA45),"soma errada")</f>
        <v>0</v>
      </c>
    </row>
    <row r="46" spans="1:28" hidden="1">
      <c r="A46" s="170"/>
      <c r="B46" s="186"/>
      <c r="C46" s="174"/>
      <c r="D46" s="83"/>
      <c r="E46" s="88"/>
      <c r="F46" s="83"/>
      <c r="G46" s="84"/>
      <c r="H46" s="83"/>
      <c r="I46" s="84"/>
      <c r="J46" s="85"/>
      <c r="K46" s="84"/>
      <c r="L46" s="85"/>
      <c r="M46" s="84"/>
      <c r="N46" s="85"/>
      <c r="O46" s="84"/>
      <c r="P46" s="85"/>
      <c r="Q46" s="84"/>
      <c r="R46" s="85"/>
      <c r="S46" s="84"/>
      <c r="T46" s="85"/>
      <c r="U46" s="84"/>
      <c r="V46" s="85"/>
      <c r="W46" s="84"/>
      <c r="X46" s="85"/>
      <c r="Y46" s="84"/>
      <c r="Z46" s="85"/>
      <c r="AA46" s="84"/>
      <c r="AB46" s="176"/>
    </row>
    <row r="47" spans="1:28" hidden="1">
      <c r="A47" s="169">
        <v>20</v>
      </c>
      <c r="B47" s="185"/>
      <c r="C47" s="173"/>
      <c r="D47" s="83"/>
      <c r="E47" s="84">
        <f t="shared" ref="E47:AA47" si="18">D47/100*$C47</f>
        <v>0</v>
      </c>
      <c r="F47" s="83"/>
      <c r="G47" s="84">
        <f t="shared" si="18"/>
        <v>0</v>
      </c>
      <c r="H47" s="83">
        <v>10</v>
      </c>
      <c r="I47" s="84">
        <f t="shared" si="18"/>
        <v>0</v>
      </c>
      <c r="J47" s="83"/>
      <c r="K47" s="84">
        <f t="shared" si="18"/>
        <v>0</v>
      </c>
      <c r="L47" s="83"/>
      <c r="M47" s="84">
        <f t="shared" si="18"/>
        <v>0</v>
      </c>
      <c r="N47" s="83"/>
      <c r="O47" s="84">
        <f t="shared" si="18"/>
        <v>0</v>
      </c>
      <c r="P47" s="83"/>
      <c r="Q47" s="84">
        <f t="shared" si="18"/>
        <v>0</v>
      </c>
      <c r="R47" s="83"/>
      <c r="S47" s="84">
        <f t="shared" si="18"/>
        <v>0</v>
      </c>
      <c r="T47" s="85"/>
      <c r="U47" s="84">
        <f t="shared" si="18"/>
        <v>0</v>
      </c>
      <c r="V47" s="85"/>
      <c r="W47" s="84">
        <f t="shared" si="18"/>
        <v>0</v>
      </c>
      <c r="X47" s="85"/>
      <c r="Y47" s="84">
        <f t="shared" si="18"/>
        <v>0</v>
      </c>
      <c r="Z47" s="85"/>
      <c r="AA47" s="84">
        <f t="shared" si="18"/>
        <v>0</v>
      </c>
      <c r="AB47" s="175">
        <f>IF(SUM(E47+G47+I47+K47+M47+O47+Q47+S47+U47+W47+Y47+AA47)=C47,SUM(E47+G47+I47+K47+M47+O47+Q47+S47+U47+W47+Y47+AA47),"soma errada")</f>
        <v>0</v>
      </c>
    </row>
    <row r="48" spans="1:28" hidden="1">
      <c r="A48" s="170"/>
      <c r="B48" s="186"/>
      <c r="C48" s="174"/>
      <c r="D48" s="83"/>
      <c r="E48" s="88"/>
      <c r="F48" s="83"/>
      <c r="G48" s="84"/>
      <c r="H48" s="85"/>
      <c r="I48" s="84"/>
      <c r="J48" s="85"/>
      <c r="K48" s="84"/>
      <c r="L48" s="85"/>
      <c r="M48" s="84"/>
      <c r="N48" s="85"/>
      <c r="O48" s="84"/>
      <c r="P48" s="85"/>
      <c r="Q48" s="84"/>
      <c r="R48" s="85"/>
      <c r="S48" s="84"/>
      <c r="T48" s="85"/>
      <c r="U48" s="84"/>
      <c r="V48" s="85"/>
      <c r="W48" s="84"/>
      <c r="X48" s="85"/>
      <c r="Y48" s="84"/>
      <c r="Z48" s="85"/>
      <c r="AA48" s="84"/>
      <c r="AB48" s="176"/>
    </row>
    <row r="49" spans="1:28" hidden="1">
      <c r="A49" s="169">
        <v>21</v>
      </c>
      <c r="B49" s="185"/>
      <c r="C49" s="173"/>
      <c r="D49" s="83"/>
      <c r="E49" s="84">
        <f t="shared" ref="E49:AA49" si="19">D49/100*$C49</f>
        <v>0</v>
      </c>
      <c r="F49" s="83"/>
      <c r="G49" s="84">
        <f t="shared" si="19"/>
        <v>0</v>
      </c>
      <c r="H49" s="83"/>
      <c r="I49" s="84">
        <f t="shared" si="19"/>
        <v>0</v>
      </c>
      <c r="J49" s="83"/>
      <c r="K49" s="84">
        <f t="shared" si="19"/>
        <v>0</v>
      </c>
      <c r="L49" s="83"/>
      <c r="M49" s="84">
        <f t="shared" si="19"/>
        <v>0</v>
      </c>
      <c r="N49" s="83"/>
      <c r="O49" s="84">
        <f t="shared" si="19"/>
        <v>0</v>
      </c>
      <c r="P49" s="83"/>
      <c r="Q49" s="84">
        <f t="shared" si="19"/>
        <v>0</v>
      </c>
      <c r="R49" s="83"/>
      <c r="S49" s="84">
        <f t="shared" si="19"/>
        <v>0</v>
      </c>
      <c r="T49" s="85"/>
      <c r="U49" s="84">
        <f t="shared" si="19"/>
        <v>0</v>
      </c>
      <c r="V49" s="85"/>
      <c r="W49" s="84">
        <f t="shared" si="19"/>
        <v>0</v>
      </c>
      <c r="X49" s="85"/>
      <c r="Y49" s="84">
        <f t="shared" si="19"/>
        <v>0</v>
      </c>
      <c r="Z49" s="85"/>
      <c r="AA49" s="84">
        <f t="shared" si="19"/>
        <v>0</v>
      </c>
      <c r="AB49" s="175">
        <f>IF(SUM(E49+G49+I49+K49+M49+O49+Q49+S49+U49+W49+Y49+AA49)=C49,SUM(E49+G49+I49+K49+M49+O49+Q49+S49+U49+W49+Y49+AA49),"soma errada")</f>
        <v>0</v>
      </c>
    </row>
    <row r="50" spans="1:28" hidden="1">
      <c r="A50" s="170"/>
      <c r="B50" s="186"/>
      <c r="C50" s="174"/>
      <c r="D50" s="83"/>
      <c r="E50" s="88"/>
      <c r="F50" s="83"/>
      <c r="G50" s="84"/>
      <c r="H50" s="85"/>
      <c r="I50" s="84"/>
      <c r="J50" s="85"/>
      <c r="K50" s="84"/>
      <c r="L50" s="85"/>
      <c r="M50" s="84"/>
      <c r="N50" s="85"/>
      <c r="O50" s="84"/>
      <c r="P50" s="85"/>
      <c r="Q50" s="84"/>
      <c r="R50" s="85"/>
      <c r="S50" s="84"/>
      <c r="T50" s="85"/>
      <c r="U50" s="84"/>
      <c r="V50" s="85"/>
      <c r="W50" s="84"/>
      <c r="X50" s="85"/>
      <c r="Y50" s="84"/>
      <c r="Z50" s="85"/>
      <c r="AA50" s="84"/>
      <c r="AB50" s="176"/>
    </row>
    <row r="51" spans="1:28" hidden="1">
      <c r="A51" s="169">
        <v>22</v>
      </c>
      <c r="B51" s="185"/>
      <c r="C51" s="173"/>
      <c r="D51" s="83"/>
      <c r="E51" s="84">
        <f t="shared" ref="E51:AA51" si="20">D51/100*$C51</f>
        <v>0</v>
      </c>
      <c r="F51" s="83"/>
      <c r="G51" s="84">
        <f t="shared" si="20"/>
        <v>0</v>
      </c>
      <c r="H51" s="83"/>
      <c r="I51" s="84">
        <f t="shared" si="20"/>
        <v>0</v>
      </c>
      <c r="J51" s="83"/>
      <c r="K51" s="84">
        <f t="shared" si="20"/>
        <v>0</v>
      </c>
      <c r="L51" s="83"/>
      <c r="M51" s="84">
        <f t="shared" si="20"/>
        <v>0</v>
      </c>
      <c r="N51" s="83"/>
      <c r="O51" s="84">
        <f t="shared" si="20"/>
        <v>0</v>
      </c>
      <c r="P51" s="83"/>
      <c r="Q51" s="84">
        <f t="shared" si="20"/>
        <v>0</v>
      </c>
      <c r="R51" s="83"/>
      <c r="S51" s="84">
        <f t="shared" si="20"/>
        <v>0</v>
      </c>
      <c r="T51" s="85"/>
      <c r="U51" s="84">
        <f t="shared" si="20"/>
        <v>0</v>
      </c>
      <c r="V51" s="85"/>
      <c r="W51" s="84">
        <f t="shared" si="20"/>
        <v>0</v>
      </c>
      <c r="X51" s="85"/>
      <c r="Y51" s="84">
        <f t="shared" si="20"/>
        <v>0</v>
      </c>
      <c r="Z51" s="85"/>
      <c r="AA51" s="84">
        <f t="shared" si="20"/>
        <v>0</v>
      </c>
      <c r="AB51" s="175">
        <f>IF(SUM(E51+G51+I51+K51+M51+O51+Q51+S51+U51+W51+Y51+AA51)=C51,SUM(E51+G51+I51+K51+M51+O51+Q51+S51+U51+W51+Y51+AA51),"soma errada")</f>
        <v>0</v>
      </c>
    </row>
    <row r="52" spans="1:28" hidden="1">
      <c r="A52" s="170"/>
      <c r="B52" s="186"/>
      <c r="C52" s="174"/>
      <c r="D52" s="83"/>
      <c r="E52" s="88"/>
      <c r="F52" s="83"/>
      <c r="G52" s="84"/>
      <c r="H52" s="85"/>
      <c r="I52" s="84"/>
      <c r="J52" s="85"/>
      <c r="K52" s="84"/>
      <c r="L52" s="85"/>
      <c r="M52" s="84"/>
      <c r="N52" s="85"/>
      <c r="O52" s="84"/>
      <c r="P52" s="85"/>
      <c r="Q52" s="84"/>
      <c r="R52" s="85"/>
      <c r="S52" s="84"/>
      <c r="T52" s="85"/>
      <c r="U52" s="84"/>
      <c r="V52" s="85"/>
      <c r="W52" s="84"/>
      <c r="X52" s="85"/>
      <c r="Y52" s="84"/>
      <c r="Z52" s="85"/>
      <c r="AA52" s="84"/>
      <c r="AB52" s="176"/>
    </row>
    <row r="53" spans="1:28" hidden="1">
      <c r="A53" s="169">
        <v>23</v>
      </c>
      <c r="B53" s="185"/>
      <c r="C53" s="173"/>
      <c r="D53" s="83"/>
      <c r="E53" s="84">
        <f t="shared" ref="E53:AA53" si="21">D53/100*$C53</f>
        <v>0</v>
      </c>
      <c r="F53" s="83"/>
      <c r="G53" s="84">
        <f t="shared" si="21"/>
        <v>0</v>
      </c>
      <c r="H53" s="83"/>
      <c r="I53" s="84">
        <f t="shared" si="21"/>
        <v>0</v>
      </c>
      <c r="J53" s="83"/>
      <c r="K53" s="84">
        <f t="shared" si="21"/>
        <v>0</v>
      </c>
      <c r="L53" s="83"/>
      <c r="M53" s="84">
        <f t="shared" si="21"/>
        <v>0</v>
      </c>
      <c r="N53" s="83"/>
      <c r="O53" s="84">
        <f t="shared" si="21"/>
        <v>0</v>
      </c>
      <c r="P53" s="83"/>
      <c r="Q53" s="84">
        <f t="shared" si="21"/>
        <v>0</v>
      </c>
      <c r="R53" s="83"/>
      <c r="S53" s="84">
        <f t="shared" si="21"/>
        <v>0</v>
      </c>
      <c r="T53" s="85"/>
      <c r="U53" s="84">
        <f t="shared" si="21"/>
        <v>0</v>
      </c>
      <c r="V53" s="85"/>
      <c r="W53" s="84">
        <f t="shared" si="21"/>
        <v>0</v>
      </c>
      <c r="X53" s="85"/>
      <c r="Y53" s="84">
        <f t="shared" si="21"/>
        <v>0</v>
      </c>
      <c r="Z53" s="85"/>
      <c r="AA53" s="84">
        <f t="shared" si="21"/>
        <v>0</v>
      </c>
      <c r="AB53" s="175">
        <f>IF(SUM(E53+G53+I53+K53+M53+O53+Q53+S53+U53+W53+Y53+AA53)=C53,SUM(E53+G53+I53+K53+M53+O53+Q53+S53+U53+W53+Y53+AA53),"soma errada")</f>
        <v>0</v>
      </c>
    </row>
    <row r="54" spans="1:28" hidden="1">
      <c r="A54" s="170"/>
      <c r="B54" s="186"/>
      <c r="C54" s="174"/>
      <c r="D54" s="83"/>
      <c r="E54" s="88"/>
      <c r="F54" s="83"/>
      <c r="G54" s="84"/>
      <c r="H54" s="85"/>
      <c r="I54" s="84"/>
      <c r="J54" s="85"/>
      <c r="K54" s="84"/>
      <c r="L54" s="85"/>
      <c r="M54" s="84"/>
      <c r="N54" s="85"/>
      <c r="O54" s="84"/>
      <c r="P54" s="85"/>
      <c r="Q54" s="84"/>
      <c r="R54" s="85"/>
      <c r="S54" s="84"/>
      <c r="T54" s="85"/>
      <c r="U54" s="84"/>
      <c r="V54" s="85"/>
      <c r="W54" s="84"/>
      <c r="X54" s="85"/>
      <c r="Y54" s="84"/>
      <c r="Z54" s="85"/>
      <c r="AA54" s="84"/>
      <c r="AB54" s="176"/>
    </row>
    <row r="55" spans="1:28" hidden="1">
      <c r="A55" s="169">
        <v>24</v>
      </c>
      <c r="B55" s="185"/>
      <c r="C55" s="173"/>
      <c r="D55" s="83"/>
      <c r="E55" s="84">
        <f t="shared" ref="E55:AA55" si="22">D55/100*$C55</f>
        <v>0</v>
      </c>
      <c r="F55" s="83">
        <v>15</v>
      </c>
      <c r="G55" s="84">
        <f t="shared" si="22"/>
        <v>0</v>
      </c>
      <c r="H55" s="83">
        <v>15</v>
      </c>
      <c r="I55" s="84">
        <f t="shared" si="22"/>
        <v>0</v>
      </c>
      <c r="J55" s="83"/>
      <c r="K55" s="84">
        <f t="shared" si="22"/>
        <v>0</v>
      </c>
      <c r="L55" s="83"/>
      <c r="M55" s="84">
        <f t="shared" si="22"/>
        <v>0</v>
      </c>
      <c r="N55" s="83"/>
      <c r="O55" s="84">
        <f t="shared" si="22"/>
        <v>0</v>
      </c>
      <c r="P55" s="83"/>
      <c r="Q55" s="84">
        <f t="shared" si="22"/>
        <v>0</v>
      </c>
      <c r="R55" s="83"/>
      <c r="S55" s="84">
        <f t="shared" si="22"/>
        <v>0</v>
      </c>
      <c r="T55" s="85"/>
      <c r="U55" s="84">
        <f t="shared" si="22"/>
        <v>0</v>
      </c>
      <c r="V55" s="85"/>
      <c r="W55" s="84">
        <f t="shared" si="22"/>
        <v>0</v>
      </c>
      <c r="X55" s="85"/>
      <c r="Y55" s="84">
        <f t="shared" si="22"/>
        <v>0</v>
      </c>
      <c r="Z55" s="85"/>
      <c r="AA55" s="84">
        <f t="shared" si="22"/>
        <v>0</v>
      </c>
      <c r="AB55" s="175">
        <f>IF(SUM(E55+G55+I55+K55+M55+O55+Q55+S55+U55+W55+Y55+AA55)=C55,SUM(E55+G55+I55+K55+M55+O55+Q55+S55+U55+W55+Y55+AA55),"soma errada")</f>
        <v>0</v>
      </c>
    </row>
    <row r="56" spans="1:28" hidden="1">
      <c r="A56" s="170"/>
      <c r="B56" s="186"/>
      <c r="C56" s="174"/>
      <c r="D56" s="83"/>
      <c r="E56" s="88"/>
      <c r="F56" s="83"/>
      <c r="G56" s="84"/>
      <c r="H56" s="85"/>
      <c r="I56" s="84"/>
      <c r="J56" s="85"/>
      <c r="K56" s="84"/>
      <c r="L56" s="85"/>
      <c r="M56" s="84"/>
      <c r="N56" s="85"/>
      <c r="O56" s="84"/>
      <c r="P56" s="85"/>
      <c r="Q56" s="84"/>
      <c r="R56" s="85"/>
      <c r="S56" s="84"/>
      <c r="T56" s="85"/>
      <c r="U56" s="84"/>
      <c r="V56" s="85"/>
      <c r="W56" s="84"/>
      <c r="X56" s="85"/>
      <c r="Y56" s="84"/>
      <c r="Z56" s="85"/>
      <c r="AA56" s="84"/>
      <c r="AB56" s="176"/>
    </row>
    <row r="57" spans="1:28" hidden="1">
      <c r="A57" s="169">
        <v>25</v>
      </c>
      <c r="B57" s="185"/>
      <c r="C57" s="173"/>
      <c r="D57" s="83"/>
      <c r="E57" s="84">
        <f t="shared" ref="E57:AA57" si="23">D57/100*$C57</f>
        <v>0</v>
      </c>
      <c r="F57" s="83"/>
      <c r="G57" s="84">
        <f t="shared" si="23"/>
        <v>0</v>
      </c>
      <c r="H57" s="83"/>
      <c r="I57" s="84">
        <f t="shared" si="23"/>
        <v>0</v>
      </c>
      <c r="J57" s="83"/>
      <c r="K57" s="84">
        <f t="shared" si="23"/>
        <v>0</v>
      </c>
      <c r="L57" s="83"/>
      <c r="M57" s="84">
        <f t="shared" si="23"/>
        <v>0</v>
      </c>
      <c r="N57" s="83"/>
      <c r="O57" s="84">
        <f t="shared" si="23"/>
        <v>0</v>
      </c>
      <c r="P57" s="83"/>
      <c r="Q57" s="84">
        <f t="shared" si="23"/>
        <v>0</v>
      </c>
      <c r="R57" s="83"/>
      <c r="S57" s="84">
        <f t="shared" si="23"/>
        <v>0</v>
      </c>
      <c r="T57" s="85"/>
      <c r="U57" s="84">
        <f t="shared" si="23"/>
        <v>0</v>
      </c>
      <c r="V57" s="85"/>
      <c r="W57" s="84">
        <f t="shared" si="23"/>
        <v>0</v>
      </c>
      <c r="X57" s="85"/>
      <c r="Y57" s="84">
        <f t="shared" si="23"/>
        <v>0</v>
      </c>
      <c r="Z57" s="85"/>
      <c r="AA57" s="84">
        <f t="shared" si="23"/>
        <v>0</v>
      </c>
      <c r="AB57" s="175">
        <f>IF(SUM(E57+G57+I57+K57+M57+O57+Q57+S57+U57+W57+Y57+AA57)=C57,SUM(E57+G57+I57+K57+M57+O57+Q57+S57+U57+W57+Y57+AA57),"soma errada")</f>
        <v>0</v>
      </c>
    </row>
    <row r="58" spans="1:28" hidden="1">
      <c r="A58" s="170"/>
      <c r="B58" s="186"/>
      <c r="C58" s="174"/>
      <c r="D58" s="83"/>
      <c r="E58" s="88"/>
      <c r="F58" s="83"/>
      <c r="G58" s="84"/>
      <c r="H58" s="85"/>
      <c r="I58" s="84"/>
      <c r="J58" s="85"/>
      <c r="K58" s="84"/>
      <c r="L58" s="85"/>
      <c r="M58" s="84"/>
      <c r="N58" s="85"/>
      <c r="O58" s="84"/>
      <c r="P58" s="85"/>
      <c r="Q58" s="84"/>
      <c r="R58" s="85"/>
      <c r="S58" s="84"/>
      <c r="T58" s="85"/>
      <c r="U58" s="84"/>
      <c r="V58" s="85"/>
      <c r="W58" s="84"/>
      <c r="X58" s="85"/>
      <c r="Y58" s="84"/>
      <c r="Z58" s="85"/>
      <c r="AA58" s="84"/>
      <c r="AB58" s="176"/>
    </row>
    <row r="59" spans="1:28" hidden="1">
      <c r="A59" s="169"/>
      <c r="B59" s="185"/>
      <c r="C59" s="173"/>
      <c r="D59" s="83"/>
      <c r="E59" s="84">
        <f t="shared" ref="E59:AA59" si="24">D59/100*$C59</f>
        <v>0</v>
      </c>
      <c r="F59" s="83"/>
      <c r="G59" s="84">
        <f t="shared" si="24"/>
        <v>0</v>
      </c>
      <c r="H59" s="85"/>
      <c r="I59" s="84">
        <f t="shared" si="24"/>
        <v>0</v>
      </c>
      <c r="J59" s="83"/>
      <c r="K59" s="84">
        <f t="shared" si="24"/>
        <v>0</v>
      </c>
      <c r="L59" s="83"/>
      <c r="M59" s="84">
        <f t="shared" si="24"/>
        <v>0</v>
      </c>
      <c r="N59" s="83"/>
      <c r="O59" s="84">
        <f t="shared" si="24"/>
        <v>0</v>
      </c>
      <c r="P59" s="83"/>
      <c r="Q59" s="84">
        <f t="shared" si="24"/>
        <v>0</v>
      </c>
      <c r="R59" s="83"/>
      <c r="S59" s="84">
        <f t="shared" si="24"/>
        <v>0</v>
      </c>
      <c r="T59" s="85"/>
      <c r="U59" s="84">
        <f t="shared" si="24"/>
        <v>0</v>
      </c>
      <c r="V59" s="85"/>
      <c r="W59" s="84">
        <f t="shared" si="24"/>
        <v>0</v>
      </c>
      <c r="X59" s="85"/>
      <c r="Y59" s="84">
        <f t="shared" si="24"/>
        <v>0</v>
      </c>
      <c r="Z59" s="85"/>
      <c r="AA59" s="84">
        <f t="shared" si="24"/>
        <v>0</v>
      </c>
      <c r="AB59" s="175">
        <f>IF(SUM(E59+G59+I59+K59+M59+O59+Q59+S59+U59+W59+Y59+AA59)=C59,SUM(E59+G59+I59+K59+M59+O59+Q59+S59+U59+W59+Y59+AA59),"soma errada")</f>
        <v>0</v>
      </c>
    </row>
    <row r="60" spans="1:28" hidden="1">
      <c r="A60" s="170"/>
      <c r="B60" s="186"/>
      <c r="C60" s="174"/>
      <c r="D60" s="89"/>
      <c r="E60" s="90"/>
      <c r="F60" s="89"/>
      <c r="G60" s="91"/>
      <c r="H60" s="92"/>
      <c r="I60" s="91"/>
      <c r="J60" s="92"/>
      <c r="K60" s="91"/>
      <c r="L60" s="92"/>
      <c r="M60" s="91"/>
      <c r="N60" s="92"/>
      <c r="O60" s="91"/>
      <c r="P60" s="92"/>
      <c r="Q60" s="91"/>
      <c r="R60" s="92"/>
      <c r="S60" s="91"/>
      <c r="T60" s="92"/>
      <c r="U60" s="91"/>
      <c r="V60" s="92"/>
      <c r="W60" s="91"/>
      <c r="X60" s="92"/>
      <c r="Y60" s="91"/>
      <c r="Z60" s="92"/>
      <c r="AA60" s="91"/>
      <c r="AB60" s="176"/>
    </row>
    <row r="61" spans="1:28">
      <c r="A61" s="93"/>
      <c r="B61" s="94"/>
      <c r="C61" s="95"/>
      <c r="D61" s="96"/>
      <c r="E61" s="97"/>
      <c r="F61" s="98"/>
      <c r="G61" s="97"/>
      <c r="H61" s="98"/>
      <c r="I61" s="97"/>
      <c r="J61" s="98"/>
      <c r="K61" s="97"/>
      <c r="L61" s="99"/>
      <c r="M61" s="97"/>
      <c r="N61" s="99"/>
      <c r="O61" s="97"/>
      <c r="P61" s="99"/>
      <c r="Q61" s="97"/>
      <c r="R61" s="99"/>
      <c r="S61" s="97"/>
      <c r="T61" s="99"/>
      <c r="U61" s="97"/>
      <c r="V61" s="99"/>
      <c r="W61" s="97"/>
      <c r="X61" s="99"/>
      <c r="Y61" s="97"/>
      <c r="Z61" s="98"/>
      <c r="AA61" s="97"/>
      <c r="AB61" s="100"/>
    </row>
    <row r="62" spans="1:28">
      <c r="A62" s="187"/>
      <c r="B62" s="188"/>
      <c r="C62" s="101">
        <f>TRUNC(SUM(C9:C60),2)</f>
        <v>229436.93</v>
      </c>
      <c r="D62" s="102"/>
      <c r="E62" s="103"/>
      <c r="F62" s="104"/>
      <c r="G62" s="103"/>
      <c r="H62" s="104"/>
      <c r="I62" s="103"/>
      <c r="J62" s="104"/>
      <c r="K62" s="103"/>
      <c r="L62" s="105"/>
      <c r="M62" s="103"/>
      <c r="N62" s="105"/>
      <c r="O62" s="103"/>
      <c r="P62" s="105"/>
      <c r="Q62" s="103"/>
      <c r="R62" s="105"/>
      <c r="S62" s="103"/>
      <c r="T62" s="105"/>
      <c r="U62" s="103"/>
      <c r="V62" s="105"/>
      <c r="W62" s="103"/>
      <c r="X62" s="105"/>
      <c r="Y62" s="103"/>
      <c r="Z62" s="104"/>
      <c r="AA62" s="103"/>
      <c r="AB62" s="106"/>
    </row>
    <row r="63" spans="1:28">
      <c r="A63" s="189" t="s">
        <v>433</v>
      </c>
      <c r="B63" s="190"/>
      <c r="C63" s="191"/>
      <c r="D63" s="107"/>
      <c r="E63" s="108">
        <f>SUM(E9:E60)</f>
        <v>66164.881500000018</v>
      </c>
      <c r="F63" s="109"/>
      <c r="G63" s="108">
        <f>SUM(G9:G60)</f>
        <v>123224.29600000002</v>
      </c>
      <c r="H63" s="109"/>
      <c r="I63" s="108">
        <f>SUM(I9:I60)</f>
        <v>40047.75250000001</v>
      </c>
      <c r="J63" s="109"/>
      <c r="K63" s="108">
        <f>SUM(K9:K60)</f>
        <v>0</v>
      </c>
      <c r="L63" s="110"/>
      <c r="M63" s="108">
        <f>SUM(M9:M60)</f>
        <v>0</v>
      </c>
      <c r="N63" s="110"/>
      <c r="O63" s="108">
        <f>SUM(O9:O60)</f>
        <v>0</v>
      </c>
      <c r="P63" s="110"/>
      <c r="Q63" s="108">
        <f>SUM(Q9:Q60)</f>
        <v>0</v>
      </c>
      <c r="R63" s="110"/>
      <c r="S63" s="108">
        <f>SUM(S9:S60)</f>
        <v>0</v>
      </c>
      <c r="T63" s="110"/>
      <c r="U63" s="108">
        <f>SUM(U9:U60)</f>
        <v>0</v>
      </c>
      <c r="V63" s="110"/>
      <c r="W63" s="108">
        <f>SUM(W9:W60)</f>
        <v>0</v>
      </c>
      <c r="X63" s="110"/>
      <c r="Y63" s="108">
        <f>SUM(Y9:Y60)</f>
        <v>0</v>
      </c>
      <c r="Z63" s="109"/>
      <c r="AA63" s="108">
        <f>SUM(AA9:AA60)</f>
        <v>0</v>
      </c>
      <c r="AB63" s="106"/>
    </row>
    <row r="64" spans="1:28">
      <c r="A64" s="189" t="s">
        <v>434</v>
      </c>
      <c r="B64" s="190"/>
      <c r="C64" s="192"/>
      <c r="D64" s="111"/>
      <c r="E64" s="112">
        <f>E63/$C$62</f>
        <v>0.28837938818306197</v>
      </c>
      <c r="F64" s="113"/>
      <c r="G64" s="112">
        <f>G63/$C$62</f>
        <v>0.53707263255309434</v>
      </c>
      <c r="H64" s="113"/>
      <c r="I64" s="112">
        <f>I63/$C$62</f>
        <v>0.17454797926384394</v>
      </c>
      <c r="J64" s="113"/>
      <c r="K64" s="112">
        <f>K63/$C$62</f>
        <v>0</v>
      </c>
      <c r="L64" s="114"/>
      <c r="M64" s="112">
        <f>M63/$C$62</f>
        <v>0</v>
      </c>
      <c r="N64" s="114"/>
      <c r="O64" s="112">
        <f>O63/$C$62</f>
        <v>0</v>
      </c>
      <c r="P64" s="114"/>
      <c r="Q64" s="112">
        <f>Q63/$C$62</f>
        <v>0</v>
      </c>
      <c r="R64" s="114"/>
      <c r="S64" s="112">
        <f>S63/$C$62</f>
        <v>0</v>
      </c>
      <c r="T64" s="114"/>
      <c r="U64" s="112">
        <f>U63/$C$62</f>
        <v>0</v>
      </c>
      <c r="V64" s="114"/>
      <c r="W64" s="112">
        <f>W63/$C$62</f>
        <v>0</v>
      </c>
      <c r="X64" s="114"/>
      <c r="Y64" s="112">
        <f>Y63/$C$62</f>
        <v>0</v>
      </c>
      <c r="Z64" s="115"/>
      <c r="AA64" s="112">
        <f>AA63/$C$62</f>
        <v>0</v>
      </c>
      <c r="AB64" s="116">
        <f>SUM(E64:AA64)</f>
        <v>1.0000000000000002</v>
      </c>
    </row>
    <row r="65" spans="1:28">
      <c r="A65" s="189" t="s">
        <v>435</v>
      </c>
      <c r="B65" s="193"/>
      <c r="C65" s="192"/>
      <c r="D65" s="117"/>
      <c r="E65" s="108">
        <f>E63</f>
        <v>66164.881500000018</v>
      </c>
      <c r="F65" s="102"/>
      <c r="G65" s="108">
        <f>E65+G63</f>
        <v>189389.17750000005</v>
      </c>
      <c r="H65" s="102"/>
      <c r="I65" s="108">
        <f>G65+I63</f>
        <v>229436.93000000005</v>
      </c>
      <c r="J65" s="102"/>
      <c r="K65" s="108">
        <f>I65+K63</f>
        <v>229436.93000000005</v>
      </c>
      <c r="L65" s="110"/>
      <c r="M65" s="108">
        <f>K65+M63</f>
        <v>229436.93000000005</v>
      </c>
      <c r="N65" s="110"/>
      <c r="O65" s="108">
        <f>M65+O63</f>
        <v>229436.93000000005</v>
      </c>
      <c r="P65" s="110"/>
      <c r="Q65" s="108">
        <f>O65+Q63</f>
        <v>229436.93000000005</v>
      </c>
      <c r="R65" s="110"/>
      <c r="S65" s="108">
        <f>Q65+S63</f>
        <v>229436.93000000005</v>
      </c>
      <c r="T65" s="110"/>
      <c r="U65" s="108">
        <f>S65+U63</f>
        <v>229436.93000000005</v>
      </c>
      <c r="V65" s="110"/>
      <c r="W65" s="108">
        <f>U65+W63</f>
        <v>229436.93000000005</v>
      </c>
      <c r="X65" s="110"/>
      <c r="Y65" s="108">
        <f>W65+Y63</f>
        <v>229436.93000000005</v>
      </c>
      <c r="Z65" s="102"/>
      <c r="AA65" s="108">
        <f>Y65+AA63</f>
        <v>229436.93000000005</v>
      </c>
      <c r="AB65" s="106"/>
    </row>
    <row r="66" spans="1:28" ht="15.75" thickBot="1">
      <c r="A66" s="194" t="s">
        <v>436</v>
      </c>
      <c r="B66" s="195"/>
      <c r="C66" s="196"/>
      <c r="D66" s="118"/>
      <c r="E66" s="119">
        <f>E65/$C$62</f>
        <v>0.28837938818306197</v>
      </c>
      <c r="F66" s="120"/>
      <c r="G66" s="119">
        <f>E66+G64</f>
        <v>0.82545202073615631</v>
      </c>
      <c r="H66" s="120"/>
      <c r="I66" s="119">
        <f>G66+I64</f>
        <v>1.0000000000000002</v>
      </c>
      <c r="J66" s="120"/>
      <c r="K66" s="119">
        <f>K65/$C$62</f>
        <v>1.0000000000000002</v>
      </c>
      <c r="L66" s="121"/>
      <c r="M66" s="119">
        <f>M65/$C$62</f>
        <v>1.0000000000000002</v>
      </c>
      <c r="N66" s="121"/>
      <c r="O66" s="119">
        <f>O65/$C$62</f>
        <v>1.0000000000000002</v>
      </c>
      <c r="P66" s="121"/>
      <c r="Q66" s="119">
        <f>Q65/$C$62</f>
        <v>1.0000000000000002</v>
      </c>
      <c r="R66" s="121"/>
      <c r="S66" s="119">
        <f>S65/$C$62</f>
        <v>1.0000000000000002</v>
      </c>
      <c r="T66" s="121"/>
      <c r="U66" s="119">
        <f>U65/$C$62</f>
        <v>1.0000000000000002</v>
      </c>
      <c r="V66" s="121"/>
      <c r="W66" s="119">
        <f>W65/$C$62</f>
        <v>1.0000000000000002</v>
      </c>
      <c r="X66" s="121"/>
      <c r="Y66" s="119">
        <f>Y65/$C$62</f>
        <v>1.0000000000000002</v>
      </c>
      <c r="Z66" s="119"/>
      <c r="AA66" s="119">
        <f>AA65/$C$62</f>
        <v>1.0000000000000002</v>
      </c>
      <c r="AB66" s="122"/>
    </row>
    <row r="67" spans="1:28" ht="15.75" thickBot="1">
      <c r="A67" s="123" t="s">
        <v>437</v>
      </c>
      <c r="B67" s="124"/>
      <c r="C67" s="125"/>
      <c r="D67" s="126"/>
      <c r="E67" s="127"/>
      <c r="F67" s="126"/>
      <c r="G67" s="127"/>
      <c r="H67" s="126"/>
      <c r="I67" s="127"/>
      <c r="J67" s="126"/>
      <c r="K67" s="127"/>
      <c r="L67" s="128"/>
      <c r="M67" s="127"/>
      <c r="N67" s="128"/>
      <c r="O67" s="127"/>
      <c r="P67" s="128"/>
      <c r="Q67" s="127"/>
      <c r="R67" s="128"/>
      <c r="S67" s="127"/>
      <c r="T67" s="128"/>
      <c r="U67" s="127"/>
      <c r="V67" s="128"/>
      <c r="W67" s="127"/>
      <c r="X67" s="128"/>
      <c r="Y67" s="127"/>
      <c r="Z67" s="126"/>
      <c r="AA67" s="127"/>
      <c r="AB67" s="129">
        <f>SUM(AB9:AB60)</f>
        <v>229436.93000000002</v>
      </c>
    </row>
  </sheetData>
  <mergeCells count="126">
    <mergeCell ref="A62:B62"/>
    <mergeCell ref="A63:C63"/>
    <mergeCell ref="A64:C64"/>
    <mergeCell ref="A65:C65"/>
    <mergeCell ref="A66:C66"/>
    <mergeCell ref="A57:A58"/>
    <mergeCell ref="B57:B58"/>
    <mergeCell ref="C57:C58"/>
    <mergeCell ref="AB57:AB58"/>
    <mergeCell ref="A59:A60"/>
    <mergeCell ref="B59:B60"/>
    <mergeCell ref="C59:C60"/>
    <mergeCell ref="AB59:AB60"/>
    <mergeCell ref="A53:A54"/>
    <mergeCell ref="B53:B54"/>
    <mergeCell ref="C53:C54"/>
    <mergeCell ref="AB53:AB54"/>
    <mergeCell ref="A55:A56"/>
    <mergeCell ref="B55:B56"/>
    <mergeCell ref="C55:C56"/>
    <mergeCell ref="AB55:AB56"/>
    <mergeCell ref="A49:A50"/>
    <mergeCell ref="B49:B50"/>
    <mergeCell ref="C49:C50"/>
    <mergeCell ref="AB49:AB50"/>
    <mergeCell ref="A51:A52"/>
    <mergeCell ref="B51:B52"/>
    <mergeCell ref="C51:C52"/>
    <mergeCell ref="AB51:AB52"/>
    <mergeCell ref="A45:A46"/>
    <mergeCell ref="B45:B46"/>
    <mergeCell ref="C45:C46"/>
    <mergeCell ref="AB45:AB46"/>
    <mergeCell ref="A47:A48"/>
    <mergeCell ref="B47:B48"/>
    <mergeCell ref="C47:C48"/>
    <mergeCell ref="AB47:AB48"/>
    <mergeCell ref="A41:A42"/>
    <mergeCell ref="B41:B42"/>
    <mergeCell ref="C41:C42"/>
    <mergeCell ref="AB41:AB42"/>
    <mergeCell ref="A43:A44"/>
    <mergeCell ref="B43:B44"/>
    <mergeCell ref="C43:C44"/>
    <mergeCell ref="AB43:AB44"/>
    <mergeCell ref="A37:A38"/>
    <mergeCell ref="B37:B38"/>
    <mergeCell ref="C37:C38"/>
    <mergeCell ref="AB37:AB38"/>
    <mergeCell ref="A39:A40"/>
    <mergeCell ref="B39:B40"/>
    <mergeCell ref="C39:C40"/>
    <mergeCell ref="AB39:AB40"/>
    <mergeCell ref="A33:A34"/>
    <mergeCell ref="B33:B34"/>
    <mergeCell ref="C33:C34"/>
    <mergeCell ref="AB33:AB34"/>
    <mergeCell ref="A35:A36"/>
    <mergeCell ref="B35:B36"/>
    <mergeCell ref="C35:C36"/>
    <mergeCell ref="AB35:AB36"/>
    <mergeCell ref="A29:A30"/>
    <mergeCell ref="B29:B30"/>
    <mergeCell ref="C29:C30"/>
    <mergeCell ref="AB29:AB30"/>
    <mergeCell ref="A31:A32"/>
    <mergeCell ref="B31:B32"/>
    <mergeCell ref="C31:C32"/>
    <mergeCell ref="AB31:AB32"/>
    <mergeCell ref="A25:A26"/>
    <mergeCell ref="B25:B26"/>
    <mergeCell ref="C25:C26"/>
    <mergeCell ref="AB25:AB26"/>
    <mergeCell ref="A27:A28"/>
    <mergeCell ref="B27:B28"/>
    <mergeCell ref="C27:C28"/>
    <mergeCell ref="AB27:AB28"/>
    <mergeCell ref="A21:A22"/>
    <mergeCell ref="B21:B22"/>
    <mergeCell ref="C21:C22"/>
    <mergeCell ref="AB21:AB22"/>
    <mergeCell ref="A23:A24"/>
    <mergeCell ref="B23:B24"/>
    <mergeCell ref="C23:C24"/>
    <mergeCell ref="AB23:AB24"/>
    <mergeCell ref="A17:A18"/>
    <mergeCell ref="B17:B18"/>
    <mergeCell ref="C17:C18"/>
    <mergeCell ref="AB17:AB18"/>
    <mergeCell ref="A19:A20"/>
    <mergeCell ref="B19:B20"/>
    <mergeCell ref="C19:C20"/>
    <mergeCell ref="AB19:AB20"/>
    <mergeCell ref="A13:A14"/>
    <mergeCell ref="B13:B14"/>
    <mergeCell ref="C13:C14"/>
    <mergeCell ref="AB13:AB14"/>
    <mergeCell ref="A15:A16"/>
    <mergeCell ref="B15:B16"/>
    <mergeCell ref="C15:C16"/>
    <mergeCell ref="AB15:AB16"/>
    <mergeCell ref="AB6:AB8"/>
    <mergeCell ref="A9:A10"/>
    <mergeCell ref="B9:B10"/>
    <mergeCell ref="C9:C10"/>
    <mergeCell ref="AB9:AB10"/>
    <mergeCell ref="A11:A12"/>
    <mergeCell ref="B11:B12"/>
    <mergeCell ref="C11:C12"/>
    <mergeCell ref="AB11:AB12"/>
    <mergeCell ref="P6:Q7"/>
    <mergeCell ref="R6:S7"/>
    <mergeCell ref="T6:U7"/>
    <mergeCell ref="V6:W7"/>
    <mergeCell ref="X6:Y7"/>
    <mergeCell ref="Z6:AA7"/>
    <mergeCell ref="AA4:AB4"/>
    <mergeCell ref="A6:A8"/>
    <mergeCell ref="B6:B8"/>
    <mergeCell ref="C6:C8"/>
    <mergeCell ref="D6:E7"/>
    <mergeCell ref="F6:G7"/>
    <mergeCell ref="H6:I7"/>
    <mergeCell ref="J6:K7"/>
    <mergeCell ref="L6:M7"/>
    <mergeCell ref="N6:O7"/>
  </mergeCells>
  <conditionalFormatting sqref="D10:E10">
    <cfRule type="expression" dxfId="311" priority="312">
      <formula>$D$9&gt;0</formula>
    </cfRule>
  </conditionalFormatting>
  <conditionalFormatting sqref="F10:G10">
    <cfRule type="expression" dxfId="310" priority="311">
      <formula>$F$9&gt;0</formula>
    </cfRule>
  </conditionalFormatting>
  <conditionalFormatting sqref="H10:I10">
    <cfRule type="expression" dxfId="309" priority="310">
      <formula>$H$9&gt;0</formula>
    </cfRule>
  </conditionalFormatting>
  <conditionalFormatting sqref="J10:K10">
    <cfRule type="expression" dxfId="308" priority="309">
      <formula>$J$9&gt;0</formula>
    </cfRule>
  </conditionalFormatting>
  <conditionalFormatting sqref="L10:M10">
    <cfRule type="expression" dxfId="307" priority="308">
      <formula>$L$9&gt;0</formula>
    </cfRule>
  </conditionalFormatting>
  <conditionalFormatting sqref="N10:O10">
    <cfRule type="expression" dxfId="306" priority="307">
      <formula>$N$9&gt;0</formula>
    </cfRule>
  </conditionalFormatting>
  <conditionalFormatting sqref="P10:Q10">
    <cfRule type="expression" dxfId="305" priority="306">
      <formula>$P$9&gt;0</formula>
    </cfRule>
  </conditionalFormatting>
  <conditionalFormatting sqref="R10:S10">
    <cfRule type="expression" dxfId="304" priority="305" stopIfTrue="1">
      <formula>$R$9&gt;0</formula>
    </cfRule>
  </conditionalFormatting>
  <conditionalFormatting sqref="T10:U10">
    <cfRule type="expression" dxfId="303" priority="304">
      <formula>$T$9&gt;0</formula>
    </cfRule>
  </conditionalFormatting>
  <conditionalFormatting sqref="V10:W10">
    <cfRule type="expression" dxfId="302" priority="303">
      <formula>$V$9&gt;0</formula>
    </cfRule>
  </conditionalFormatting>
  <conditionalFormatting sqref="X10:Y10">
    <cfRule type="expression" dxfId="301" priority="302">
      <formula>$X$9&gt;0</formula>
    </cfRule>
  </conditionalFormatting>
  <conditionalFormatting sqref="Z10:AA10">
    <cfRule type="expression" dxfId="300" priority="301">
      <formula>$Z$9&gt;0</formula>
    </cfRule>
  </conditionalFormatting>
  <conditionalFormatting sqref="D12:E12">
    <cfRule type="expression" dxfId="299" priority="300">
      <formula>$D$11&gt;0</formula>
    </cfRule>
  </conditionalFormatting>
  <conditionalFormatting sqref="F12:G12">
    <cfRule type="expression" dxfId="298" priority="299">
      <formula>$F$11&gt;0</formula>
    </cfRule>
  </conditionalFormatting>
  <conditionalFormatting sqref="H12:I12">
    <cfRule type="expression" dxfId="297" priority="298">
      <formula>$H$11&gt;0</formula>
    </cfRule>
  </conditionalFormatting>
  <conditionalFormatting sqref="J12:K12">
    <cfRule type="expression" dxfId="296" priority="297">
      <formula>$J$11&gt;0</formula>
    </cfRule>
  </conditionalFormatting>
  <conditionalFormatting sqref="L12:M12">
    <cfRule type="expression" dxfId="295" priority="296">
      <formula>$L$11&gt;0</formula>
    </cfRule>
  </conditionalFormatting>
  <conditionalFormatting sqref="N12:O12">
    <cfRule type="expression" dxfId="294" priority="295">
      <formula>$N$11&gt;0</formula>
    </cfRule>
  </conditionalFormatting>
  <conditionalFormatting sqref="P12:Q12">
    <cfRule type="expression" dxfId="293" priority="294">
      <formula>$P$11&gt;0</formula>
    </cfRule>
  </conditionalFormatting>
  <conditionalFormatting sqref="R12:S12">
    <cfRule type="expression" dxfId="292" priority="293">
      <formula>$R$11&gt;0</formula>
    </cfRule>
  </conditionalFormatting>
  <conditionalFormatting sqref="T12:U12">
    <cfRule type="expression" dxfId="291" priority="292">
      <formula>$T$11&gt;0</formula>
    </cfRule>
  </conditionalFormatting>
  <conditionalFormatting sqref="V12:W12">
    <cfRule type="expression" dxfId="290" priority="291">
      <formula>$V$11&gt;0</formula>
    </cfRule>
  </conditionalFormatting>
  <conditionalFormatting sqref="X12:Y12">
    <cfRule type="expression" dxfId="289" priority="290">
      <formula>$X$11&gt;0</formula>
    </cfRule>
  </conditionalFormatting>
  <conditionalFormatting sqref="Z12:AA12">
    <cfRule type="expression" dxfId="288" priority="289">
      <formula>$Z$11&gt;0</formula>
    </cfRule>
  </conditionalFormatting>
  <conditionalFormatting sqref="D14:E14">
    <cfRule type="expression" dxfId="287" priority="288">
      <formula>$D$13&gt;0</formula>
    </cfRule>
  </conditionalFormatting>
  <conditionalFormatting sqref="F14:G14">
    <cfRule type="expression" dxfId="286" priority="287">
      <formula>$F$13&gt;0</formula>
    </cfRule>
  </conditionalFormatting>
  <conditionalFormatting sqref="H14:I14">
    <cfRule type="expression" dxfId="285" priority="286">
      <formula>$H$13&gt;0</formula>
    </cfRule>
  </conditionalFormatting>
  <conditionalFormatting sqref="J14:K14">
    <cfRule type="expression" dxfId="284" priority="285">
      <formula>$J$13&gt;0</formula>
    </cfRule>
  </conditionalFormatting>
  <conditionalFormatting sqref="L14:M14">
    <cfRule type="expression" dxfId="283" priority="284">
      <formula>$L$13&gt;0</formula>
    </cfRule>
  </conditionalFormatting>
  <conditionalFormatting sqref="N14:O14">
    <cfRule type="expression" dxfId="282" priority="283">
      <formula>$N$13&gt;0</formula>
    </cfRule>
  </conditionalFormatting>
  <conditionalFormatting sqref="P14:Q14">
    <cfRule type="expression" dxfId="281" priority="282">
      <formula>$P$13&gt;0</formula>
    </cfRule>
  </conditionalFormatting>
  <conditionalFormatting sqref="R14:S14">
    <cfRule type="expression" dxfId="280" priority="281">
      <formula>$R$13&gt;0</formula>
    </cfRule>
  </conditionalFormatting>
  <conditionalFormatting sqref="T14:U14">
    <cfRule type="expression" dxfId="279" priority="280">
      <formula>$T$13&gt;0</formula>
    </cfRule>
  </conditionalFormatting>
  <conditionalFormatting sqref="V14:W14">
    <cfRule type="expression" dxfId="278" priority="279">
      <formula>$V$13&gt;0</formula>
    </cfRule>
  </conditionalFormatting>
  <conditionalFormatting sqref="X14:Y14">
    <cfRule type="expression" dxfId="277" priority="278">
      <formula>$X$13&gt;0</formula>
    </cfRule>
  </conditionalFormatting>
  <conditionalFormatting sqref="Z14:AA14">
    <cfRule type="expression" dxfId="276" priority="277">
      <formula>$Z$13&gt;0</formula>
    </cfRule>
  </conditionalFormatting>
  <conditionalFormatting sqref="D16:E16">
    <cfRule type="expression" dxfId="275" priority="276">
      <formula>$D$15&gt;0</formula>
    </cfRule>
  </conditionalFormatting>
  <conditionalFormatting sqref="F16:G16">
    <cfRule type="expression" dxfId="274" priority="275">
      <formula>$F$15&gt;0</formula>
    </cfRule>
  </conditionalFormatting>
  <conditionalFormatting sqref="H16:I16">
    <cfRule type="expression" dxfId="273" priority="274">
      <formula>$H$15&gt;0</formula>
    </cfRule>
  </conditionalFormatting>
  <conditionalFormatting sqref="J16:K16">
    <cfRule type="expression" dxfId="272" priority="273">
      <formula>$J$15&gt;0</formula>
    </cfRule>
  </conditionalFormatting>
  <conditionalFormatting sqref="L16:M16">
    <cfRule type="expression" dxfId="271" priority="272">
      <formula>$L$15&gt;0</formula>
    </cfRule>
  </conditionalFormatting>
  <conditionalFormatting sqref="N16:O16">
    <cfRule type="expression" dxfId="270" priority="271">
      <formula>$N$15&gt;0</formula>
    </cfRule>
  </conditionalFormatting>
  <conditionalFormatting sqref="P16:Q16">
    <cfRule type="expression" dxfId="269" priority="270">
      <formula>$P$15&gt;0</formula>
    </cfRule>
  </conditionalFormatting>
  <conditionalFormatting sqref="R16:S16">
    <cfRule type="expression" dxfId="268" priority="269">
      <formula>$R$15&gt;0</formula>
    </cfRule>
  </conditionalFormatting>
  <conditionalFormatting sqref="T16:U16">
    <cfRule type="expression" dxfId="267" priority="268">
      <formula>$T$15&gt;0</formula>
    </cfRule>
  </conditionalFormatting>
  <conditionalFormatting sqref="V16:W16">
    <cfRule type="expression" dxfId="266" priority="267">
      <formula>$V$15&gt;0</formula>
    </cfRule>
  </conditionalFormatting>
  <conditionalFormatting sqref="X16:Y16">
    <cfRule type="expression" dxfId="265" priority="266">
      <formula>$X$15&gt;0</formula>
    </cfRule>
  </conditionalFormatting>
  <conditionalFormatting sqref="Z16:AA16">
    <cfRule type="expression" dxfId="264" priority="265">
      <formula>$Z$15&gt;0</formula>
    </cfRule>
  </conditionalFormatting>
  <conditionalFormatting sqref="D18:E18">
    <cfRule type="expression" dxfId="263" priority="264">
      <formula>$D$17&gt;0</formula>
    </cfRule>
  </conditionalFormatting>
  <conditionalFormatting sqref="F18:G18">
    <cfRule type="expression" dxfId="262" priority="263">
      <formula>$F$17&gt;0</formula>
    </cfRule>
  </conditionalFormatting>
  <conditionalFormatting sqref="H18:I18">
    <cfRule type="expression" dxfId="261" priority="262">
      <formula>$H$17&gt;0</formula>
    </cfRule>
  </conditionalFormatting>
  <conditionalFormatting sqref="J18:K18">
    <cfRule type="expression" dxfId="260" priority="261">
      <formula>$J$17&gt;0</formula>
    </cfRule>
  </conditionalFormatting>
  <conditionalFormatting sqref="L18:M18">
    <cfRule type="expression" dxfId="259" priority="260">
      <formula>$L$17&gt;0</formula>
    </cfRule>
  </conditionalFormatting>
  <conditionalFormatting sqref="N18:O18">
    <cfRule type="expression" dxfId="258" priority="259">
      <formula>$N$17&gt;0</formula>
    </cfRule>
  </conditionalFormatting>
  <conditionalFormatting sqref="P18:Q18">
    <cfRule type="expression" dxfId="257" priority="258">
      <formula>$P$17&gt;0</formula>
    </cfRule>
  </conditionalFormatting>
  <conditionalFormatting sqref="R18:S18">
    <cfRule type="expression" dxfId="256" priority="257">
      <formula>$R$17&gt;0</formula>
    </cfRule>
  </conditionalFormatting>
  <conditionalFormatting sqref="T18:U18">
    <cfRule type="expression" dxfId="255" priority="256">
      <formula>$T$17&gt;0</formula>
    </cfRule>
  </conditionalFormatting>
  <conditionalFormatting sqref="V18:W18">
    <cfRule type="expression" dxfId="254" priority="255">
      <formula>$V$17&gt;0</formula>
    </cfRule>
  </conditionalFormatting>
  <conditionalFormatting sqref="X18:Y18">
    <cfRule type="expression" dxfId="253" priority="254">
      <formula>$X$17&gt;0</formula>
    </cfRule>
  </conditionalFormatting>
  <conditionalFormatting sqref="Z18:AA18">
    <cfRule type="expression" dxfId="252" priority="253">
      <formula>$Z$17&gt;0</formula>
    </cfRule>
  </conditionalFormatting>
  <conditionalFormatting sqref="D20:E20">
    <cfRule type="expression" dxfId="251" priority="252">
      <formula>$D$19&gt;0</formula>
    </cfRule>
  </conditionalFormatting>
  <conditionalFormatting sqref="F20:G20">
    <cfRule type="expression" dxfId="250" priority="251">
      <formula>$F$19&gt;0</formula>
    </cfRule>
  </conditionalFormatting>
  <conditionalFormatting sqref="H20:I20">
    <cfRule type="expression" dxfId="249" priority="250">
      <formula>$H$19&gt;0</formula>
    </cfRule>
  </conditionalFormatting>
  <conditionalFormatting sqref="J20:K20">
    <cfRule type="expression" dxfId="248" priority="249">
      <formula>$J$19&gt;0</formula>
    </cfRule>
  </conditionalFormatting>
  <conditionalFormatting sqref="L20:M20">
    <cfRule type="expression" dxfId="247" priority="248">
      <formula>$L$19&gt;0</formula>
    </cfRule>
  </conditionalFormatting>
  <conditionalFormatting sqref="N20:O20">
    <cfRule type="expression" dxfId="246" priority="247">
      <formula>$N$19&gt;0</formula>
    </cfRule>
  </conditionalFormatting>
  <conditionalFormatting sqref="P20:Q20">
    <cfRule type="expression" dxfId="245" priority="246">
      <formula>$P$19&gt;0</formula>
    </cfRule>
  </conditionalFormatting>
  <conditionalFormatting sqref="R20:S20">
    <cfRule type="expression" dxfId="244" priority="245">
      <formula>$R$19&gt;0</formula>
    </cfRule>
  </conditionalFormatting>
  <conditionalFormatting sqref="T20:U20">
    <cfRule type="expression" dxfId="243" priority="244">
      <formula>$T$19&gt;0</formula>
    </cfRule>
  </conditionalFormatting>
  <conditionalFormatting sqref="V20:W20">
    <cfRule type="expression" dxfId="242" priority="243">
      <formula>$V$19&gt;0</formula>
    </cfRule>
  </conditionalFormatting>
  <conditionalFormatting sqref="X20:Y20">
    <cfRule type="expression" dxfId="241" priority="242">
      <formula>$X$19&gt;0</formula>
    </cfRule>
  </conditionalFormatting>
  <conditionalFormatting sqref="Z20:AA20">
    <cfRule type="expression" dxfId="240" priority="241">
      <formula>$Z$19&gt;0</formula>
    </cfRule>
  </conditionalFormatting>
  <conditionalFormatting sqref="D22:E22">
    <cfRule type="expression" dxfId="239" priority="240">
      <formula>$D$21&gt;0</formula>
    </cfRule>
  </conditionalFormatting>
  <conditionalFormatting sqref="F22:G22">
    <cfRule type="expression" dxfId="238" priority="239">
      <formula>$F$21&gt;0</formula>
    </cfRule>
  </conditionalFormatting>
  <conditionalFormatting sqref="H22:I22">
    <cfRule type="expression" dxfId="237" priority="238">
      <formula>$H$21&gt;0</formula>
    </cfRule>
  </conditionalFormatting>
  <conditionalFormatting sqref="J22:K22">
    <cfRule type="expression" dxfId="236" priority="237">
      <formula>$J$21&gt;0</formula>
    </cfRule>
  </conditionalFormatting>
  <conditionalFormatting sqref="L22:M22">
    <cfRule type="expression" dxfId="235" priority="236">
      <formula>$L$21&gt;0</formula>
    </cfRule>
  </conditionalFormatting>
  <conditionalFormatting sqref="N22:O22">
    <cfRule type="expression" dxfId="234" priority="235">
      <formula>$N$21&gt;0</formula>
    </cfRule>
  </conditionalFormatting>
  <conditionalFormatting sqref="P22:Q22">
    <cfRule type="expression" dxfId="233" priority="234">
      <formula>$P$21&gt;0</formula>
    </cfRule>
  </conditionalFormatting>
  <conditionalFormatting sqref="R22:S22">
    <cfRule type="expression" dxfId="232" priority="233">
      <formula>$R$21&gt;0</formula>
    </cfRule>
  </conditionalFormatting>
  <conditionalFormatting sqref="T22:U22">
    <cfRule type="expression" dxfId="231" priority="232">
      <formula>$T$21&gt;0</formula>
    </cfRule>
  </conditionalFormatting>
  <conditionalFormatting sqref="V22:W22">
    <cfRule type="expression" dxfId="230" priority="231">
      <formula>$V$21&gt;0</formula>
    </cfRule>
  </conditionalFormatting>
  <conditionalFormatting sqref="X22:Y22">
    <cfRule type="expression" dxfId="229" priority="230">
      <formula>$X$21&gt;0</formula>
    </cfRule>
  </conditionalFormatting>
  <conditionalFormatting sqref="Z22:AA22">
    <cfRule type="expression" dxfId="228" priority="229">
      <formula>$Z$21&gt;0</formula>
    </cfRule>
  </conditionalFormatting>
  <conditionalFormatting sqref="D24:E24">
    <cfRule type="expression" dxfId="227" priority="228">
      <formula>$D$23&gt;0</formula>
    </cfRule>
  </conditionalFormatting>
  <conditionalFormatting sqref="F24:G24">
    <cfRule type="expression" dxfId="226" priority="227">
      <formula>$F$23&gt;0</formula>
    </cfRule>
  </conditionalFormatting>
  <conditionalFormatting sqref="H24:I24">
    <cfRule type="expression" dxfId="225" priority="226">
      <formula>$H$23&gt;0</formula>
    </cfRule>
  </conditionalFormatting>
  <conditionalFormatting sqref="J24:K24">
    <cfRule type="expression" dxfId="224" priority="225">
      <formula>$J$23&gt;0</formula>
    </cfRule>
  </conditionalFormatting>
  <conditionalFormatting sqref="L24:M24">
    <cfRule type="expression" dxfId="223" priority="224">
      <formula>$L$23&gt;0</formula>
    </cfRule>
  </conditionalFormatting>
  <conditionalFormatting sqref="N24:O24">
    <cfRule type="expression" dxfId="222" priority="223">
      <formula>$N$23&gt;0</formula>
    </cfRule>
  </conditionalFormatting>
  <conditionalFormatting sqref="P24:Q24">
    <cfRule type="expression" dxfId="221" priority="222">
      <formula>$P$23&gt;0</formula>
    </cfRule>
  </conditionalFormatting>
  <conditionalFormatting sqref="R24:S24">
    <cfRule type="expression" dxfId="220" priority="221">
      <formula>$R$23&gt;0</formula>
    </cfRule>
  </conditionalFormatting>
  <conditionalFormatting sqref="T24:U24">
    <cfRule type="expression" dxfId="219" priority="220">
      <formula>$T$23&gt;0</formula>
    </cfRule>
  </conditionalFormatting>
  <conditionalFormatting sqref="V24:W24">
    <cfRule type="expression" dxfId="218" priority="219">
      <formula>$V$23&gt;0</formula>
    </cfRule>
  </conditionalFormatting>
  <conditionalFormatting sqref="X24:Y24">
    <cfRule type="expression" dxfId="217" priority="218">
      <formula>$X$23&gt;0</formula>
    </cfRule>
  </conditionalFormatting>
  <conditionalFormatting sqref="Z24:AA24">
    <cfRule type="expression" dxfId="216" priority="217">
      <formula>$Z$23&gt;0</formula>
    </cfRule>
  </conditionalFormatting>
  <conditionalFormatting sqref="D26:E26">
    <cfRule type="expression" dxfId="215" priority="216">
      <formula>$D$25&gt;0</formula>
    </cfRule>
  </conditionalFormatting>
  <conditionalFormatting sqref="F26:G26">
    <cfRule type="expression" dxfId="214" priority="215">
      <formula>$F$25&gt;0</formula>
    </cfRule>
  </conditionalFormatting>
  <conditionalFormatting sqref="H26:I26">
    <cfRule type="expression" dxfId="213" priority="214">
      <formula>$H$25&gt;0</formula>
    </cfRule>
  </conditionalFormatting>
  <conditionalFormatting sqref="J26:K26">
    <cfRule type="expression" dxfId="212" priority="213">
      <formula>$J$25&gt;0</formula>
    </cfRule>
  </conditionalFormatting>
  <conditionalFormatting sqref="L26:M26">
    <cfRule type="expression" dxfId="211" priority="212">
      <formula>$L$25&gt;0</formula>
    </cfRule>
  </conditionalFormatting>
  <conditionalFormatting sqref="N26:O26">
    <cfRule type="expression" dxfId="210" priority="211">
      <formula>$N$25&gt;0</formula>
    </cfRule>
  </conditionalFormatting>
  <conditionalFormatting sqref="P26:Q26">
    <cfRule type="expression" dxfId="209" priority="210">
      <formula>$P$25&gt;0</formula>
    </cfRule>
  </conditionalFormatting>
  <conditionalFormatting sqref="R26:S26">
    <cfRule type="expression" dxfId="208" priority="209">
      <formula>$R$25&gt;0</formula>
    </cfRule>
  </conditionalFormatting>
  <conditionalFormatting sqref="T26:U26">
    <cfRule type="expression" dxfId="207" priority="208">
      <formula>$T$25&gt;0</formula>
    </cfRule>
  </conditionalFormatting>
  <conditionalFormatting sqref="V26:W26">
    <cfRule type="expression" dxfId="206" priority="207">
      <formula>$V$25&gt;0</formula>
    </cfRule>
  </conditionalFormatting>
  <conditionalFormatting sqref="X26:Y26">
    <cfRule type="expression" dxfId="205" priority="206">
      <formula>$X$25&gt;0</formula>
    </cfRule>
  </conditionalFormatting>
  <conditionalFormatting sqref="Z26:AA26">
    <cfRule type="expression" dxfId="204" priority="205">
      <formula>$Z$25&gt;0</formula>
    </cfRule>
  </conditionalFormatting>
  <conditionalFormatting sqref="D28:E28">
    <cfRule type="expression" dxfId="203" priority="204">
      <formula>$D$27&gt;0</formula>
    </cfRule>
  </conditionalFormatting>
  <conditionalFormatting sqref="F28:G28">
    <cfRule type="expression" dxfId="202" priority="203">
      <formula>$F$27&gt;0</formula>
    </cfRule>
  </conditionalFormatting>
  <conditionalFormatting sqref="H28:I28">
    <cfRule type="expression" dxfId="201" priority="202">
      <formula>$H$27&gt;0</formula>
    </cfRule>
  </conditionalFormatting>
  <conditionalFormatting sqref="J28:K28">
    <cfRule type="expression" dxfId="200" priority="201">
      <formula>$J$27&gt;0</formula>
    </cfRule>
  </conditionalFormatting>
  <conditionalFormatting sqref="L28:M28">
    <cfRule type="expression" dxfId="199" priority="200">
      <formula>$L$27&gt;0</formula>
    </cfRule>
  </conditionalFormatting>
  <conditionalFormatting sqref="N28:O28">
    <cfRule type="expression" dxfId="198" priority="199">
      <formula>$N$27&gt;0</formula>
    </cfRule>
  </conditionalFormatting>
  <conditionalFormatting sqref="P28:Q28">
    <cfRule type="expression" dxfId="197" priority="198">
      <formula>$P$27&gt;0</formula>
    </cfRule>
  </conditionalFormatting>
  <conditionalFormatting sqref="R28:S28">
    <cfRule type="expression" dxfId="196" priority="197">
      <formula>$R$27&gt;0</formula>
    </cfRule>
  </conditionalFormatting>
  <conditionalFormatting sqref="T28:U28">
    <cfRule type="expression" dxfId="195" priority="196">
      <formula>$T$27&gt;0</formula>
    </cfRule>
  </conditionalFormatting>
  <conditionalFormatting sqref="V28:W28">
    <cfRule type="expression" dxfId="194" priority="195">
      <formula>$V$27&gt;0</formula>
    </cfRule>
  </conditionalFormatting>
  <conditionalFormatting sqref="X28:Y28">
    <cfRule type="expression" dxfId="193" priority="194">
      <formula>$X$27&gt;0</formula>
    </cfRule>
  </conditionalFormatting>
  <conditionalFormatting sqref="Z28:AA28">
    <cfRule type="expression" dxfId="192" priority="193">
      <formula>$Z$27&gt;0</formula>
    </cfRule>
  </conditionalFormatting>
  <conditionalFormatting sqref="D30:E30">
    <cfRule type="expression" dxfId="191" priority="192">
      <formula>$D$29&gt;0</formula>
    </cfRule>
  </conditionalFormatting>
  <conditionalFormatting sqref="F30:G30">
    <cfRule type="expression" dxfId="190" priority="191">
      <formula>$F$29&gt;0</formula>
    </cfRule>
  </conditionalFormatting>
  <conditionalFormatting sqref="H30:I30">
    <cfRule type="expression" dxfId="189" priority="190">
      <formula>$H$29&gt;0</formula>
    </cfRule>
  </conditionalFormatting>
  <conditionalFormatting sqref="J30:K30">
    <cfRule type="expression" dxfId="188" priority="189">
      <formula>$J$29&gt;0</formula>
    </cfRule>
  </conditionalFormatting>
  <conditionalFormatting sqref="L30:M30">
    <cfRule type="expression" dxfId="187" priority="188">
      <formula>$L$29&gt;0</formula>
    </cfRule>
  </conditionalFormatting>
  <conditionalFormatting sqref="N30:O30">
    <cfRule type="expression" dxfId="186" priority="187">
      <formula>$N$29&gt;0</formula>
    </cfRule>
  </conditionalFormatting>
  <conditionalFormatting sqref="P30:Q30">
    <cfRule type="expression" dxfId="185" priority="186">
      <formula>$P$29&gt;0</formula>
    </cfRule>
  </conditionalFormatting>
  <conditionalFormatting sqref="R30:S30">
    <cfRule type="expression" dxfId="184" priority="185">
      <formula>$R$29&gt;0</formula>
    </cfRule>
  </conditionalFormatting>
  <conditionalFormatting sqref="T30:U30">
    <cfRule type="expression" dxfId="183" priority="184">
      <formula>$T$29&gt;0</formula>
    </cfRule>
  </conditionalFormatting>
  <conditionalFormatting sqref="V30:W30">
    <cfRule type="expression" dxfId="182" priority="183">
      <formula>$V$29&gt;0</formula>
    </cfRule>
  </conditionalFormatting>
  <conditionalFormatting sqref="X30:Y30">
    <cfRule type="expression" dxfId="181" priority="182">
      <formula>$X$29&gt;0</formula>
    </cfRule>
  </conditionalFormatting>
  <conditionalFormatting sqref="Z30:AA30">
    <cfRule type="expression" dxfId="180" priority="181">
      <formula>$Z$29&gt;0</formula>
    </cfRule>
  </conditionalFormatting>
  <conditionalFormatting sqref="D32:E32">
    <cfRule type="expression" dxfId="179" priority="180">
      <formula>$D$31&gt;0</formula>
    </cfRule>
  </conditionalFormatting>
  <conditionalFormatting sqref="F32:G32">
    <cfRule type="expression" dxfId="178" priority="179">
      <formula>$F$31&gt;0</formula>
    </cfRule>
  </conditionalFormatting>
  <conditionalFormatting sqref="H32:I32">
    <cfRule type="expression" dxfId="177" priority="178">
      <formula>$H$31&gt;0</formula>
    </cfRule>
  </conditionalFormatting>
  <conditionalFormatting sqref="J32:K32">
    <cfRule type="expression" dxfId="176" priority="177">
      <formula>$J$31&gt;0</formula>
    </cfRule>
  </conditionalFormatting>
  <conditionalFormatting sqref="L32:M32">
    <cfRule type="expression" dxfId="175" priority="176">
      <formula>$L$31&gt;0</formula>
    </cfRule>
  </conditionalFormatting>
  <conditionalFormatting sqref="N32:O32">
    <cfRule type="expression" dxfId="174" priority="175">
      <formula>$N$31&gt;0</formula>
    </cfRule>
  </conditionalFormatting>
  <conditionalFormatting sqref="P32:Q32">
    <cfRule type="expression" dxfId="173" priority="174">
      <formula>$P$31&gt;0</formula>
    </cfRule>
  </conditionalFormatting>
  <conditionalFormatting sqref="R32:S32">
    <cfRule type="expression" dxfId="172" priority="173">
      <formula>$R$31&gt;0</formula>
    </cfRule>
  </conditionalFormatting>
  <conditionalFormatting sqref="T32:U32">
    <cfRule type="expression" dxfId="171" priority="172">
      <formula>$T$31&gt;0</formula>
    </cfRule>
  </conditionalFormatting>
  <conditionalFormatting sqref="V32:W32">
    <cfRule type="expression" dxfId="170" priority="171">
      <formula>$V$31&gt;0</formula>
    </cfRule>
  </conditionalFormatting>
  <conditionalFormatting sqref="X32:Y32">
    <cfRule type="expression" dxfId="169" priority="170">
      <formula>$X$31&gt;0</formula>
    </cfRule>
  </conditionalFormatting>
  <conditionalFormatting sqref="Z32:AA32">
    <cfRule type="expression" dxfId="168" priority="169">
      <formula>$Z$31</formula>
    </cfRule>
  </conditionalFormatting>
  <conditionalFormatting sqref="D34:E34">
    <cfRule type="expression" dxfId="167" priority="168">
      <formula>$D$33&gt;0</formula>
    </cfRule>
  </conditionalFormatting>
  <conditionalFormatting sqref="L34:M34">
    <cfRule type="expression" dxfId="166" priority="167">
      <formula>$L$33&gt;0</formula>
    </cfRule>
  </conditionalFormatting>
  <conditionalFormatting sqref="J34:K34">
    <cfRule type="expression" dxfId="165" priority="166">
      <formula>$J$33&gt;0</formula>
    </cfRule>
  </conditionalFormatting>
  <conditionalFormatting sqref="N34:O34">
    <cfRule type="expression" dxfId="164" priority="165">
      <formula>$N$33&gt;0</formula>
    </cfRule>
  </conditionalFormatting>
  <conditionalFormatting sqref="P34:Q34">
    <cfRule type="expression" dxfId="163" priority="164">
      <formula>$P$33&gt;0</formula>
    </cfRule>
  </conditionalFormatting>
  <conditionalFormatting sqref="R34:S34">
    <cfRule type="expression" dxfId="162" priority="163">
      <formula>$R$33</formula>
    </cfRule>
  </conditionalFormatting>
  <conditionalFormatting sqref="T34:U34">
    <cfRule type="expression" dxfId="161" priority="162">
      <formula>$T$33&gt;0</formula>
    </cfRule>
  </conditionalFormatting>
  <conditionalFormatting sqref="F34:G34">
    <cfRule type="expression" dxfId="160" priority="161">
      <formula>$F$33&gt;0</formula>
    </cfRule>
  </conditionalFormatting>
  <conditionalFormatting sqref="H34:I34">
    <cfRule type="expression" dxfId="159" priority="160">
      <formula>$H$33&gt;0</formula>
    </cfRule>
  </conditionalFormatting>
  <conditionalFormatting sqref="V34:W34">
    <cfRule type="expression" dxfId="158" priority="159">
      <formula>$V$33&gt;0</formula>
    </cfRule>
  </conditionalFormatting>
  <conditionalFormatting sqref="X34:Y34">
    <cfRule type="expression" dxfId="157" priority="158">
      <formula>$X$33&gt;0</formula>
    </cfRule>
  </conditionalFormatting>
  <conditionalFormatting sqref="Z34:AA34">
    <cfRule type="expression" dxfId="156" priority="157">
      <formula>$Z$33&gt;0</formula>
    </cfRule>
  </conditionalFormatting>
  <conditionalFormatting sqref="D36:E36">
    <cfRule type="expression" dxfId="155" priority="156">
      <formula>$D$35&gt;0</formula>
    </cfRule>
  </conditionalFormatting>
  <conditionalFormatting sqref="F36:G36">
    <cfRule type="expression" dxfId="154" priority="155">
      <formula>$F$35&gt;0</formula>
    </cfRule>
  </conditionalFormatting>
  <conditionalFormatting sqref="H36:I36">
    <cfRule type="expression" dxfId="153" priority="154">
      <formula>$H$35&gt;0</formula>
    </cfRule>
  </conditionalFormatting>
  <conditionalFormatting sqref="J36:K36">
    <cfRule type="expression" dxfId="152" priority="153">
      <formula>$J$35&gt;0</formula>
    </cfRule>
  </conditionalFormatting>
  <conditionalFormatting sqref="L36:M36">
    <cfRule type="expression" dxfId="151" priority="152">
      <formula>$L$35&gt;0</formula>
    </cfRule>
  </conditionalFormatting>
  <conditionalFormatting sqref="N36:O36">
    <cfRule type="expression" dxfId="150" priority="151">
      <formula>$N$35&gt;0</formula>
    </cfRule>
  </conditionalFormatting>
  <conditionalFormatting sqref="P36:Q36">
    <cfRule type="expression" dxfId="149" priority="150">
      <formula>$P$35&gt;0</formula>
    </cfRule>
  </conditionalFormatting>
  <conditionalFormatting sqref="R36:S36">
    <cfRule type="expression" dxfId="148" priority="149">
      <formula>$R$35&gt;0</formula>
    </cfRule>
  </conditionalFormatting>
  <conditionalFormatting sqref="T36:U36">
    <cfRule type="expression" dxfId="147" priority="148">
      <formula>$T$35&gt;0</formula>
    </cfRule>
  </conditionalFormatting>
  <conditionalFormatting sqref="V36:W36">
    <cfRule type="expression" dxfId="146" priority="147">
      <formula>$V$35&gt;0</formula>
    </cfRule>
  </conditionalFormatting>
  <conditionalFormatting sqref="X36:Y36">
    <cfRule type="expression" dxfId="145" priority="146">
      <formula>$X$35&gt;0</formula>
    </cfRule>
  </conditionalFormatting>
  <conditionalFormatting sqref="Z36:AA36">
    <cfRule type="expression" dxfId="144" priority="145">
      <formula>$Z$35&gt;0</formula>
    </cfRule>
  </conditionalFormatting>
  <conditionalFormatting sqref="D38:E38">
    <cfRule type="expression" dxfId="143" priority="144">
      <formula>$D$37&gt;0</formula>
    </cfRule>
  </conditionalFormatting>
  <conditionalFormatting sqref="F38:G38">
    <cfRule type="expression" dxfId="142" priority="143">
      <formula>$F$37&gt;0</formula>
    </cfRule>
  </conditionalFormatting>
  <conditionalFormatting sqref="H38:I38">
    <cfRule type="expression" dxfId="141" priority="142">
      <formula>$H$37&gt;0</formula>
    </cfRule>
  </conditionalFormatting>
  <conditionalFormatting sqref="J38:K38">
    <cfRule type="expression" dxfId="140" priority="141">
      <formula>$J$37&gt;0</formula>
    </cfRule>
  </conditionalFormatting>
  <conditionalFormatting sqref="L38:M38">
    <cfRule type="expression" dxfId="139" priority="140">
      <formula>$L$37&gt;0</formula>
    </cfRule>
  </conditionalFormatting>
  <conditionalFormatting sqref="N38:O38">
    <cfRule type="expression" dxfId="138" priority="139">
      <formula>$N$37&gt;0</formula>
    </cfRule>
  </conditionalFormatting>
  <conditionalFormatting sqref="P38:Q38">
    <cfRule type="expression" dxfId="137" priority="138">
      <formula>$P$37&gt;0</formula>
    </cfRule>
  </conditionalFormatting>
  <conditionalFormatting sqref="R38:S38">
    <cfRule type="expression" dxfId="136" priority="137">
      <formula>$R$37&gt;0</formula>
    </cfRule>
  </conditionalFormatting>
  <conditionalFormatting sqref="T38:U38">
    <cfRule type="expression" dxfId="135" priority="136">
      <formula>$T$37&gt;0</formula>
    </cfRule>
  </conditionalFormatting>
  <conditionalFormatting sqref="V38:W38">
    <cfRule type="expression" dxfId="134" priority="135">
      <formula>$V$37&gt;0</formula>
    </cfRule>
  </conditionalFormatting>
  <conditionalFormatting sqref="X38:Y38">
    <cfRule type="expression" dxfId="133" priority="134">
      <formula>$X$37&gt;0</formula>
    </cfRule>
  </conditionalFormatting>
  <conditionalFormatting sqref="Z38:AA38">
    <cfRule type="expression" dxfId="132" priority="133">
      <formula>$Z$37&gt;0</formula>
    </cfRule>
  </conditionalFormatting>
  <conditionalFormatting sqref="D40:E40">
    <cfRule type="expression" dxfId="131" priority="132">
      <formula>$D$39&gt;0</formula>
    </cfRule>
  </conditionalFormatting>
  <conditionalFormatting sqref="F40:G40">
    <cfRule type="expression" dxfId="130" priority="131">
      <formula>$F$39&gt;0</formula>
    </cfRule>
  </conditionalFormatting>
  <conditionalFormatting sqref="H40:I40">
    <cfRule type="expression" dxfId="129" priority="130">
      <formula>$H$39&gt;0</formula>
    </cfRule>
  </conditionalFormatting>
  <conditionalFormatting sqref="J40:K40">
    <cfRule type="expression" dxfId="128" priority="129">
      <formula>$J$39&gt;0</formula>
    </cfRule>
  </conditionalFormatting>
  <conditionalFormatting sqref="L40:M40">
    <cfRule type="expression" dxfId="127" priority="128">
      <formula>$L$39&gt;0</formula>
    </cfRule>
  </conditionalFormatting>
  <conditionalFormatting sqref="N40:O40">
    <cfRule type="expression" dxfId="126" priority="127">
      <formula>$N$39&gt;0</formula>
    </cfRule>
  </conditionalFormatting>
  <conditionalFormatting sqref="P40:Q40">
    <cfRule type="expression" dxfId="125" priority="126">
      <formula>$P$39&gt;0</formula>
    </cfRule>
  </conditionalFormatting>
  <conditionalFormatting sqref="R40:S40">
    <cfRule type="expression" dxfId="124" priority="125">
      <formula>$R$39&gt;0</formula>
    </cfRule>
  </conditionalFormatting>
  <conditionalFormatting sqref="T40:U40">
    <cfRule type="expression" dxfId="123" priority="124">
      <formula>$T$39&gt;0</formula>
    </cfRule>
  </conditionalFormatting>
  <conditionalFormatting sqref="V40:W40">
    <cfRule type="expression" dxfId="122" priority="123">
      <formula>$V$39&gt;0</formula>
    </cfRule>
  </conditionalFormatting>
  <conditionalFormatting sqref="X40:Y40">
    <cfRule type="expression" dxfId="121" priority="122">
      <formula>$X$39&gt;0</formula>
    </cfRule>
  </conditionalFormatting>
  <conditionalFormatting sqref="Z40:AA40">
    <cfRule type="expression" dxfId="120" priority="121">
      <formula>$Z$39&gt;0</formula>
    </cfRule>
  </conditionalFormatting>
  <conditionalFormatting sqref="D42:E42">
    <cfRule type="expression" dxfId="119" priority="120">
      <formula>$D$41&gt;0</formula>
    </cfRule>
  </conditionalFormatting>
  <conditionalFormatting sqref="F42:G42">
    <cfRule type="expression" dxfId="118" priority="119">
      <formula>$F$41&gt;0</formula>
    </cfRule>
  </conditionalFormatting>
  <conditionalFormatting sqref="H42:I42">
    <cfRule type="expression" dxfId="117" priority="118">
      <formula>$H$41&gt;0</formula>
    </cfRule>
  </conditionalFormatting>
  <conditionalFormatting sqref="J42:K42">
    <cfRule type="expression" dxfId="116" priority="117">
      <formula>$J$41&gt;0</formula>
    </cfRule>
  </conditionalFormatting>
  <conditionalFormatting sqref="L42:M42">
    <cfRule type="expression" dxfId="115" priority="116">
      <formula>$L$41&gt;0</formula>
    </cfRule>
  </conditionalFormatting>
  <conditionalFormatting sqref="N42:O42">
    <cfRule type="expression" dxfId="114" priority="115">
      <formula>$N$41&gt;0</formula>
    </cfRule>
  </conditionalFormatting>
  <conditionalFormatting sqref="P42:Q42">
    <cfRule type="expression" dxfId="113" priority="114">
      <formula>$P$41&gt;0</formula>
    </cfRule>
  </conditionalFormatting>
  <conditionalFormatting sqref="R42:S42">
    <cfRule type="expression" dxfId="112" priority="113">
      <formula>$R$41&gt;0</formula>
    </cfRule>
  </conditionalFormatting>
  <conditionalFormatting sqref="T42:U42">
    <cfRule type="expression" dxfId="111" priority="112">
      <formula>$T$41&gt;0</formula>
    </cfRule>
  </conditionalFormatting>
  <conditionalFormatting sqref="V42:W42">
    <cfRule type="expression" dxfId="110" priority="111">
      <formula>$V$41&gt;0</formula>
    </cfRule>
  </conditionalFormatting>
  <conditionalFormatting sqref="X42:Y42">
    <cfRule type="expression" dxfId="109" priority="110">
      <formula>$X$41&gt;0</formula>
    </cfRule>
  </conditionalFormatting>
  <conditionalFormatting sqref="Z42:AA42">
    <cfRule type="expression" dxfId="108" priority="109">
      <formula>$Z$41&gt;0</formula>
    </cfRule>
  </conditionalFormatting>
  <conditionalFormatting sqref="D44:E44">
    <cfRule type="expression" dxfId="107" priority="108">
      <formula>$D$43&gt;0</formula>
    </cfRule>
  </conditionalFormatting>
  <conditionalFormatting sqref="F44:G44">
    <cfRule type="expression" dxfId="106" priority="107">
      <formula>$F$43&gt;0</formula>
    </cfRule>
  </conditionalFormatting>
  <conditionalFormatting sqref="H44:I44">
    <cfRule type="expression" dxfId="105" priority="106">
      <formula>$H$43&gt;0</formula>
    </cfRule>
  </conditionalFormatting>
  <conditionalFormatting sqref="J44:K44">
    <cfRule type="expression" dxfId="104" priority="105">
      <formula>$J$43&gt;0</formula>
    </cfRule>
  </conditionalFormatting>
  <conditionalFormatting sqref="L44:M44">
    <cfRule type="expression" dxfId="103" priority="104">
      <formula>$L$43&gt;0</formula>
    </cfRule>
  </conditionalFormatting>
  <conditionalFormatting sqref="N44:O44">
    <cfRule type="expression" dxfId="102" priority="103">
      <formula>$N$43&gt;0</formula>
    </cfRule>
  </conditionalFormatting>
  <conditionalFormatting sqref="P44:Q44">
    <cfRule type="expression" dxfId="101" priority="102">
      <formula>$P$43&gt;0</formula>
    </cfRule>
  </conditionalFormatting>
  <conditionalFormatting sqref="R44:S44">
    <cfRule type="expression" dxfId="100" priority="101">
      <formula>$R$43&gt;0</formula>
    </cfRule>
  </conditionalFormatting>
  <conditionalFormatting sqref="T44:U44">
    <cfRule type="expression" dxfId="99" priority="100">
      <formula>$T$43&gt;0</formula>
    </cfRule>
  </conditionalFormatting>
  <conditionalFormatting sqref="V44:W44">
    <cfRule type="expression" dxfId="98" priority="99">
      <formula>$V$43&gt;0</formula>
    </cfRule>
  </conditionalFormatting>
  <conditionalFormatting sqref="X44:Y44">
    <cfRule type="expression" dxfId="97" priority="98">
      <formula>$X$43&gt;0</formula>
    </cfRule>
  </conditionalFormatting>
  <conditionalFormatting sqref="Z44:AA44">
    <cfRule type="expression" dxfId="96" priority="97">
      <formula>$Z$43&gt;0</formula>
    </cfRule>
  </conditionalFormatting>
  <conditionalFormatting sqref="D46:E46">
    <cfRule type="expression" dxfId="95" priority="96">
      <formula>$D$45&gt;0</formula>
    </cfRule>
  </conditionalFormatting>
  <conditionalFormatting sqref="F46:G46">
    <cfRule type="expression" dxfId="94" priority="95">
      <formula>$F$45&gt;0</formula>
    </cfRule>
  </conditionalFormatting>
  <conditionalFormatting sqref="H46:I46">
    <cfRule type="expression" dxfId="93" priority="94">
      <formula>$H$45&gt;0</formula>
    </cfRule>
  </conditionalFormatting>
  <conditionalFormatting sqref="J46:K46">
    <cfRule type="expression" dxfId="92" priority="93">
      <formula>$J$45&gt;0</formula>
    </cfRule>
  </conditionalFormatting>
  <conditionalFormatting sqref="L46:M46">
    <cfRule type="expression" dxfId="91" priority="92">
      <formula>$L$45&gt;0</formula>
    </cfRule>
  </conditionalFormatting>
  <conditionalFormatting sqref="N46:O46">
    <cfRule type="expression" dxfId="90" priority="91">
      <formula>$N$45&gt;0</formula>
    </cfRule>
  </conditionalFormatting>
  <conditionalFormatting sqref="P46:Q46">
    <cfRule type="expression" dxfId="89" priority="90">
      <formula>$P$45&gt;0</formula>
    </cfRule>
  </conditionalFormatting>
  <conditionalFormatting sqref="R46:S46">
    <cfRule type="expression" dxfId="88" priority="89">
      <formula>$R$45&gt;0</formula>
    </cfRule>
  </conditionalFormatting>
  <conditionalFormatting sqref="T46:U46">
    <cfRule type="expression" dxfId="87" priority="88">
      <formula>$T$45&gt;0</formula>
    </cfRule>
  </conditionalFormatting>
  <conditionalFormatting sqref="V46:W46">
    <cfRule type="expression" dxfId="86" priority="87">
      <formula>$V$45&gt;0</formula>
    </cfRule>
  </conditionalFormatting>
  <conditionalFormatting sqref="X46:Y46">
    <cfRule type="expression" dxfId="85" priority="86">
      <formula>$X$45&gt;0</formula>
    </cfRule>
  </conditionalFormatting>
  <conditionalFormatting sqref="Z46:AA46">
    <cfRule type="expression" dxfId="84" priority="85">
      <formula>$Z$45&gt;0</formula>
    </cfRule>
  </conditionalFormatting>
  <conditionalFormatting sqref="D48:E48">
    <cfRule type="expression" dxfId="83" priority="84">
      <formula>$D$47&gt;0</formula>
    </cfRule>
  </conditionalFormatting>
  <conditionalFormatting sqref="F48:G48">
    <cfRule type="expression" dxfId="82" priority="83">
      <formula>$F$47&gt;0</formula>
    </cfRule>
  </conditionalFormatting>
  <conditionalFormatting sqref="H48:I48">
    <cfRule type="expression" dxfId="81" priority="82">
      <formula>$H$47&gt;0</formula>
    </cfRule>
  </conditionalFormatting>
  <conditionalFormatting sqref="J48:K48">
    <cfRule type="expression" dxfId="80" priority="81">
      <formula>$J$47&gt;0</formula>
    </cfRule>
  </conditionalFormatting>
  <conditionalFormatting sqref="L48:M48">
    <cfRule type="expression" dxfId="79" priority="80">
      <formula>$L$47&gt;0</formula>
    </cfRule>
  </conditionalFormatting>
  <conditionalFormatting sqref="N48:O48">
    <cfRule type="expression" dxfId="78" priority="79">
      <formula>$N$47&gt;0</formula>
    </cfRule>
  </conditionalFormatting>
  <conditionalFormatting sqref="P48:Q48">
    <cfRule type="expression" dxfId="77" priority="78">
      <formula>$P$47&gt;0</formula>
    </cfRule>
  </conditionalFormatting>
  <conditionalFormatting sqref="R48:S48">
    <cfRule type="expression" dxfId="76" priority="77">
      <formula>$R$47&gt;0</formula>
    </cfRule>
  </conditionalFormatting>
  <conditionalFormatting sqref="T48:U48">
    <cfRule type="expression" dxfId="75" priority="76">
      <formula>$T$47&gt;0</formula>
    </cfRule>
  </conditionalFormatting>
  <conditionalFormatting sqref="V48:W48">
    <cfRule type="expression" dxfId="74" priority="75">
      <formula>$V$47&gt;0</formula>
    </cfRule>
  </conditionalFormatting>
  <conditionalFormatting sqref="X48:Y48">
    <cfRule type="expression" dxfId="73" priority="74">
      <formula>$X$47&gt;0</formula>
    </cfRule>
  </conditionalFormatting>
  <conditionalFormatting sqref="L50:M50">
    <cfRule type="expression" dxfId="72" priority="73">
      <formula>$L$49&gt;0</formula>
    </cfRule>
  </conditionalFormatting>
  <conditionalFormatting sqref="Z48:AA48">
    <cfRule type="expression" dxfId="71" priority="72">
      <formula>$Z$47&gt;0</formula>
    </cfRule>
  </conditionalFormatting>
  <conditionalFormatting sqref="N50:O50">
    <cfRule type="expression" dxfId="70" priority="71">
      <formula>$N$49&gt;0</formula>
    </cfRule>
  </conditionalFormatting>
  <conditionalFormatting sqref="P50:Q50">
    <cfRule type="expression" dxfId="69" priority="70">
      <formula>$P$49&gt;0</formula>
    </cfRule>
  </conditionalFormatting>
  <conditionalFormatting sqref="R50:S50">
    <cfRule type="expression" dxfId="68" priority="69">
      <formula>$R$49&gt;0</formula>
    </cfRule>
  </conditionalFormatting>
  <conditionalFormatting sqref="T50:U50">
    <cfRule type="expression" dxfId="67" priority="68">
      <formula>$T$49&gt;0</formula>
    </cfRule>
  </conditionalFormatting>
  <conditionalFormatting sqref="V50:W50">
    <cfRule type="expression" dxfId="66" priority="67">
      <formula>$V$49&gt;0</formula>
    </cfRule>
  </conditionalFormatting>
  <conditionalFormatting sqref="X50:Y50">
    <cfRule type="expression" dxfId="65" priority="66">
      <formula>$X$49&gt;0</formula>
    </cfRule>
  </conditionalFormatting>
  <conditionalFormatting sqref="Z50:AA50">
    <cfRule type="expression" dxfId="64" priority="65">
      <formula>$Z$49&gt;0</formula>
    </cfRule>
  </conditionalFormatting>
  <conditionalFormatting sqref="N52:O52">
    <cfRule type="expression" dxfId="63" priority="64">
      <formula>$N$51&gt;0</formula>
    </cfRule>
  </conditionalFormatting>
  <conditionalFormatting sqref="P52:Q52">
    <cfRule type="expression" dxfId="62" priority="63">
      <formula>$P$51&gt;0</formula>
    </cfRule>
  </conditionalFormatting>
  <conditionalFormatting sqref="R52:S52">
    <cfRule type="expression" dxfId="61" priority="62">
      <formula>$R$51&gt;0</formula>
    </cfRule>
  </conditionalFormatting>
  <conditionalFormatting sqref="T52:U52">
    <cfRule type="expression" dxfId="60" priority="61">
      <formula>$T$51&gt;0</formula>
    </cfRule>
  </conditionalFormatting>
  <conditionalFormatting sqref="D50:E50">
    <cfRule type="expression" dxfId="59" priority="60">
      <formula>$D$49&gt;0</formula>
    </cfRule>
  </conditionalFormatting>
  <conditionalFormatting sqref="F50:G50">
    <cfRule type="expression" dxfId="58" priority="59">
      <formula>$F$49&gt;0</formula>
    </cfRule>
  </conditionalFormatting>
  <conditionalFormatting sqref="H50:I50">
    <cfRule type="expression" dxfId="57" priority="58">
      <formula>$H$49&gt;0</formula>
    </cfRule>
  </conditionalFormatting>
  <conditionalFormatting sqref="J50:K50">
    <cfRule type="expression" dxfId="56" priority="57">
      <formula>$J$49&gt;0</formula>
    </cfRule>
  </conditionalFormatting>
  <conditionalFormatting sqref="D52:E52">
    <cfRule type="expression" dxfId="55" priority="56">
      <formula>$D$51&gt;0</formula>
    </cfRule>
  </conditionalFormatting>
  <conditionalFormatting sqref="F52:G52">
    <cfRule type="expression" dxfId="54" priority="55">
      <formula>$F$51&gt;0</formula>
    </cfRule>
  </conditionalFormatting>
  <conditionalFormatting sqref="H52:I52">
    <cfRule type="expression" dxfId="53" priority="54">
      <formula>$H$51&gt;0</formula>
    </cfRule>
  </conditionalFormatting>
  <conditionalFormatting sqref="J52:K52">
    <cfRule type="expression" dxfId="52" priority="53">
      <formula>$J$51&gt;0</formula>
    </cfRule>
  </conditionalFormatting>
  <conditionalFormatting sqref="L52:M52">
    <cfRule type="expression" dxfId="51" priority="52">
      <formula>$L$51&gt;0</formula>
    </cfRule>
  </conditionalFormatting>
  <conditionalFormatting sqref="V52:W52">
    <cfRule type="expression" dxfId="50" priority="51">
      <formula>$V$51&gt;0</formula>
    </cfRule>
  </conditionalFormatting>
  <conditionalFormatting sqref="X52:Y52">
    <cfRule type="expression" dxfId="49" priority="50">
      <formula>$X$51&gt;0</formula>
    </cfRule>
  </conditionalFormatting>
  <conditionalFormatting sqref="Z52:AA52">
    <cfRule type="expression" dxfId="48" priority="49">
      <formula>$Z$51&gt;0</formula>
    </cfRule>
  </conditionalFormatting>
  <conditionalFormatting sqref="D54:E54">
    <cfRule type="expression" dxfId="47" priority="48">
      <formula>$D$53&gt;0</formula>
    </cfRule>
  </conditionalFormatting>
  <conditionalFormatting sqref="F54:G54">
    <cfRule type="expression" dxfId="46" priority="47">
      <formula>$F$53&gt;0</formula>
    </cfRule>
  </conditionalFormatting>
  <conditionalFormatting sqref="H54:I54">
    <cfRule type="expression" dxfId="45" priority="46">
      <formula>$H$53&gt;0</formula>
    </cfRule>
  </conditionalFormatting>
  <conditionalFormatting sqref="J54:K54">
    <cfRule type="expression" dxfId="44" priority="45">
      <formula>$J$53&gt;0</formula>
    </cfRule>
  </conditionalFormatting>
  <conditionalFormatting sqref="L54:M54">
    <cfRule type="expression" dxfId="43" priority="44">
      <formula>$L$53&gt;0</formula>
    </cfRule>
  </conditionalFormatting>
  <conditionalFormatting sqref="N54:O54">
    <cfRule type="expression" dxfId="42" priority="43">
      <formula>$N$53&gt;0</formula>
    </cfRule>
  </conditionalFormatting>
  <conditionalFormatting sqref="P54:Q54">
    <cfRule type="expression" dxfId="41" priority="42">
      <formula>$P$53&gt;0</formula>
    </cfRule>
  </conditionalFormatting>
  <conditionalFormatting sqref="R54:S54">
    <cfRule type="expression" dxfId="40" priority="41">
      <formula>$R$53&gt;0</formula>
    </cfRule>
  </conditionalFormatting>
  <conditionalFormatting sqref="T54:U54">
    <cfRule type="expression" dxfId="39" priority="40">
      <formula>$T$53&gt;0</formula>
    </cfRule>
  </conditionalFormatting>
  <conditionalFormatting sqref="V54:W54">
    <cfRule type="expression" dxfId="38" priority="39">
      <formula>$V$53&gt;0</formula>
    </cfRule>
  </conditionalFormatting>
  <conditionalFormatting sqref="X54:Y54">
    <cfRule type="expression" dxfId="37" priority="38">
      <formula>$X$53&gt;0</formula>
    </cfRule>
  </conditionalFormatting>
  <conditionalFormatting sqref="Z54:AA54">
    <cfRule type="expression" dxfId="36" priority="37">
      <formula>$Z$53&gt;0</formula>
    </cfRule>
  </conditionalFormatting>
  <conditionalFormatting sqref="D56:E56">
    <cfRule type="expression" dxfId="35" priority="36">
      <formula>$D$55&gt;0</formula>
    </cfRule>
  </conditionalFormatting>
  <conditionalFormatting sqref="F56:G56">
    <cfRule type="expression" dxfId="34" priority="35">
      <formula>$F$55&gt;0</formula>
    </cfRule>
  </conditionalFormatting>
  <conditionalFormatting sqref="H56:I56">
    <cfRule type="expression" dxfId="33" priority="34">
      <formula>$H$55&gt;0</formula>
    </cfRule>
  </conditionalFormatting>
  <conditionalFormatting sqref="J56:K56">
    <cfRule type="expression" dxfId="32" priority="33">
      <formula>$J$55&gt;0</formula>
    </cfRule>
  </conditionalFormatting>
  <conditionalFormatting sqref="L56:M56">
    <cfRule type="expression" dxfId="31" priority="32">
      <formula>$L$55&gt;0</formula>
    </cfRule>
  </conditionalFormatting>
  <conditionalFormatting sqref="N56:O56">
    <cfRule type="expression" dxfId="30" priority="31">
      <formula>$N$55&gt;0</formula>
    </cfRule>
  </conditionalFormatting>
  <conditionalFormatting sqref="P56:Q56">
    <cfRule type="expression" dxfId="29" priority="30">
      <formula>$P$55&gt;0</formula>
    </cfRule>
  </conditionalFormatting>
  <conditionalFormatting sqref="R56:S56">
    <cfRule type="expression" dxfId="28" priority="29">
      <formula>$R$55&gt;0</formula>
    </cfRule>
  </conditionalFormatting>
  <conditionalFormatting sqref="T56:U56">
    <cfRule type="expression" dxfId="27" priority="28">
      <formula>$T$55&gt;0</formula>
    </cfRule>
  </conditionalFormatting>
  <conditionalFormatting sqref="V56:W56">
    <cfRule type="expression" dxfId="26" priority="27">
      <formula>$V$55&gt;0</formula>
    </cfRule>
  </conditionalFormatting>
  <conditionalFormatting sqref="X56:Y56">
    <cfRule type="expression" dxfId="25" priority="26">
      <formula>$X$55&gt;0</formula>
    </cfRule>
  </conditionalFormatting>
  <conditionalFormatting sqref="Z56:AA56">
    <cfRule type="expression" dxfId="24" priority="25">
      <formula>$Z$55&gt;0</formula>
    </cfRule>
  </conditionalFormatting>
  <conditionalFormatting sqref="D58:E58">
    <cfRule type="expression" dxfId="23" priority="24">
      <formula>$D$57&gt;0</formula>
    </cfRule>
  </conditionalFormatting>
  <conditionalFormatting sqref="F58:G58">
    <cfRule type="expression" dxfId="22" priority="23">
      <formula>$F$57&gt;0</formula>
    </cfRule>
  </conditionalFormatting>
  <conditionalFormatting sqref="H58:I58">
    <cfRule type="expression" dxfId="21" priority="22">
      <formula>$H$57&gt;0</formula>
    </cfRule>
  </conditionalFormatting>
  <conditionalFormatting sqref="J58:K58">
    <cfRule type="expression" dxfId="20" priority="21">
      <formula>$J$57&gt;0</formula>
    </cfRule>
  </conditionalFormatting>
  <conditionalFormatting sqref="L58:M58">
    <cfRule type="expression" dxfId="19" priority="20">
      <formula>$L$57&gt;0</formula>
    </cfRule>
  </conditionalFormatting>
  <conditionalFormatting sqref="N58:O58">
    <cfRule type="expression" dxfId="18" priority="19">
      <formula>$N$57&gt;0</formula>
    </cfRule>
  </conditionalFormatting>
  <conditionalFormatting sqref="P58:Q58">
    <cfRule type="expression" dxfId="17" priority="18">
      <formula>$P$57&gt;0</formula>
    </cfRule>
  </conditionalFormatting>
  <conditionalFormatting sqref="R58:S58">
    <cfRule type="expression" dxfId="16" priority="17">
      <formula>$R$57&gt;0</formula>
    </cfRule>
  </conditionalFormatting>
  <conditionalFormatting sqref="T58:U58">
    <cfRule type="expression" dxfId="15" priority="16">
      <formula>$T$57&gt;0</formula>
    </cfRule>
  </conditionalFormatting>
  <conditionalFormatting sqref="V58:W58">
    <cfRule type="expression" dxfId="14" priority="15">
      <formula>$V$57&gt;0</formula>
    </cfRule>
  </conditionalFormatting>
  <conditionalFormatting sqref="X58:Y58">
    <cfRule type="expression" dxfId="13" priority="14">
      <formula>$X$57&gt;0</formula>
    </cfRule>
  </conditionalFormatting>
  <conditionalFormatting sqref="Z58:AA58">
    <cfRule type="expression" dxfId="12" priority="13">
      <formula>$Z$57&gt;0</formula>
    </cfRule>
  </conditionalFormatting>
  <conditionalFormatting sqref="D60:E60">
    <cfRule type="expression" dxfId="11" priority="12">
      <formula>$D$59&gt;0</formula>
    </cfRule>
  </conditionalFormatting>
  <conditionalFormatting sqref="F60:G60">
    <cfRule type="expression" dxfId="10" priority="11">
      <formula>$F$59&gt;0</formula>
    </cfRule>
  </conditionalFormatting>
  <conditionalFormatting sqref="H60:I60">
    <cfRule type="expression" dxfId="9" priority="10">
      <formula>$H$59&gt;0</formula>
    </cfRule>
  </conditionalFormatting>
  <conditionalFormatting sqref="J60:K60">
    <cfRule type="expression" dxfId="8" priority="9">
      <formula>$J$59&gt;0</formula>
    </cfRule>
  </conditionalFormatting>
  <conditionalFormatting sqref="L60:M60">
    <cfRule type="expression" dxfId="7" priority="8">
      <formula>$L$59&gt;0</formula>
    </cfRule>
  </conditionalFormatting>
  <conditionalFormatting sqref="N60:O60">
    <cfRule type="expression" dxfId="6" priority="7">
      <formula>$N$59&gt;0</formula>
    </cfRule>
  </conditionalFormatting>
  <conditionalFormatting sqref="P60:Q60">
    <cfRule type="expression" dxfId="5" priority="6">
      <formula>$P$59&gt;0</formula>
    </cfRule>
  </conditionalFormatting>
  <conditionalFormatting sqref="R60:S60">
    <cfRule type="expression" dxfId="4" priority="5">
      <formula>$R$59&gt;0</formula>
    </cfRule>
  </conditionalFormatting>
  <conditionalFormatting sqref="T60:U60">
    <cfRule type="expression" dxfId="3" priority="4">
      <formula>$T$59&gt;0</formula>
    </cfRule>
  </conditionalFormatting>
  <conditionalFormatting sqref="V60:W60">
    <cfRule type="expression" dxfId="2" priority="3">
      <formula>$V$59&gt;0</formula>
    </cfRule>
  </conditionalFormatting>
  <conditionalFormatting sqref="X60:Y60">
    <cfRule type="expression" dxfId="1" priority="2">
      <formula>$X$59&gt;0</formula>
    </cfRule>
  </conditionalFormatting>
  <conditionalFormatting sqref="Z60:AA60">
    <cfRule type="expression" dxfId="0" priority="1">
      <formula>$Z$59&gt;0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3"/>
  <sheetViews>
    <sheetView showGridLines="0" zoomScaleNormal="100" workbookViewId="0">
      <selection activeCell="A8" sqref="A8:H8"/>
    </sheetView>
  </sheetViews>
  <sheetFormatPr defaultRowHeight="15"/>
  <cols>
    <col min="1" max="1" width="20.7109375" customWidth="1"/>
    <col min="2" max="2" width="28.28515625" customWidth="1"/>
    <col min="3" max="3" width="18.85546875" customWidth="1"/>
    <col min="4" max="4" width="18.5703125" customWidth="1"/>
    <col min="5" max="5" width="7.28515625" bestFit="1" customWidth="1"/>
    <col min="6" max="6" width="7.5703125" bestFit="1" customWidth="1"/>
    <col min="7" max="7" width="12.85546875" bestFit="1" customWidth="1"/>
    <col min="8" max="8" width="14.28515625" bestFit="1" customWidth="1"/>
  </cols>
  <sheetData>
    <row r="1" spans="1:8" ht="26.1" customHeight="1">
      <c r="A1" s="208" t="s">
        <v>56</v>
      </c>
      <c r="B1" s="209"/>
      <c r="C1" s="209"/>
      <c r="D1" s="209"/>
      <c r="E1" s="209"/>
      <c r="F1" s="209"/>
      <c r="G1" s="209"/>
      <c r="H1" s="210"/>
    </row>
    <row r="2" spans="1:8" ht="26.1" customHeight="1">
      <c r="A2" s="211" t="s">
        <v>57</v>
      </c>
      <c r="B2" s="212"/>
      <c r="C2" s="212"/>
      <c r="D2" s="212"/>
      <c r="E2" s="212"/>
      <c r="F2" s="212"/>
      <c r="G2" s="212"/>
      <c r="H2" s="213"/>
    </row>
    <row r="3" spans="1:8" ht="26.1" customHeight="1">
      <c r="A3" s="211" t="s">
        <v>172</v>
      </c>
      <c r="B3" s="212"/>
      <c r="C3" s="212"/>
      <c r="D3" s="212"/>
      <c r="E3" s="212"/>
      <c r="F3" s="212"/>
      <c r="G3" s="212"/>
      <c r="H3" s="213"/>
    </row>
    <row r="4" spans="1:8" ht="26.1" customHeight="1">
      <c r="A4" s="42"/>
      <c r="B4" s="43"/>
      <c r="C4" s="43"/>
      <c r="D4" s="43"/>
      <c r="E4" s="44"/>
      <c r="F4" s="45"/>
      <c r="G4" s="44"/>
      <c r="H4" s="46"/>
    </row>
    <row r="5" spans="1:8" ht="26.1" customHeight="1" thickBot="1">
      <c r="A5" s="214" t="s">
        <v>173</v>
      </c>
      <c r="B5" s="215"/>
      <c r="C5" s="215"/>
      <c r="D5" s="215"/>
      <c r="E5" s="215"/>
      <c r="F5" s="215"/>
      <c r="G5" s="215"/>
      <c r="H5" s="216"/>
    </row>
    <row r="6" spans="1:8" ht="26.1" customHeight="1">
      <c r="A6" s="217" t="s">
        <v>438</v>
      </c>
      <c r="B6" s="218"/>
      <c r="C6" s="218"/>
      <c r="D6" s="218"/>
      <c r="E6" s="218"/>
      <c r="F6" s="218"/>
      <c r="G6" s="218"/>
      <c r="H6" s="219"/>
    </row>
    <row r="7" spans="1:8" ht="26.1" customHeight="1">
      <c r="A7" s="200" t="s">
        <v>174</v>
      </c>
      <c r="B7" s="201"/>
      <c r="C7" s="201"/>
      <c r="D7" s="201"/>
      <c r="E7" s="220" t="s">
        <v>175</v>
      </c>
      <c r="F7" s="221"/>
      <c r="G7" s="222"/>
      <c r="H7" s="223"/>
    </row>
    <row r="8" spans="1:8" ht="26.1" customHeight="1">
      <c r="A8" s="204" t="s">
        <v>176</v>
      </c>
      <c r="B8" s="205"/>
      <c r="C8" s="205"/>
      <c r="D8" s="205"/>
      <c r="E8" s="205"/>
      <c r="F8" s="206"/>
      <c r="G8" s="205"/>
      <c r="H8" s="207"/>
    </row>
    <row r="9" spans="1:8" ht="26.1" customHeight="1">
      <c r="A9" s="200" t="s">
        <v>177</v>
      </c>
      <c r="B9" s="201"/>
      <c r="C9" s="201"/>
      <c r="D9" s="201"/>
      <c r="E9" s="47" t="s">
        <v>2</v>
      </c>
      <c r="F9" s="48" t="s">
        <v>178</v>
      </c>
      <c r="G9" s="49" t="s">
        <v>179</v>
      </c>
      <c r="H9" s="50" t="s">
        <v>180</v>
      </c>
    </row>
    <row r="10" spans="1:8" ht="26.1" customHeight="1">
      <c r="A10" s="202" t="s">
        <v>181</v>
      </c>
      <c r="B10" s="203"/>
      <c r="C10" s="203"/>
      <c r="D10" s="203"/>
      <c r="E10" s="51" t="s">
        <v>182</v>
      </c>
      <c r="F10" s="52">
        <v>48.820799999999998</v>
      </c>
      <c r="G10" s="19">
        <v>4.68</v>
      </c>
      <c r="H10" s="53">
        <v>228.48</v>
      </c>
    </row>
    <row r="11" spans="1:8" ht="26.1" customHeight="1">
      <c r="A11" s="202" t="s">
        <v>183</v>
      </c>
      <c r="B11" s="203"/>
      <c r="C11" s="203"/>
      <c r="D11" s="203"/>
      <c r="E11" s="51" t="s">
        <v>182</v>
      </c>
      <c r="F11" s="52">
        <v>36.147599999999997</v>
      </c>
      <c r="G11" s="19">
        <v>5.47</v>
      </c>
      <c r="H11" s="53">
        <v>197.73</v>
      </c>
    </row>
    <row r="12" spans="1:8" ht="26.1" customHeight="1">
      <c r="A12" s="197" t="s">
        <v>184</v>
      </c>
      <c r="B12" s="198"/>
      <c r="C12" s="198"/>
      <c r="D12" s="198"/>
      <c r="E12" s="198"/>
      <c r="F12" s="199"/>
      <c r="G12" s="198"/>
      <c r="H12" s="53">
        <v>426.21</v>
      </c>
    </row>
    <row r="13" spans="1:8" ht="26.1" customHeight="1">
      <c r="A13" s="197" t="s">
        <v>185</v>
      </c>
      <c r="B13" s="198"/>
      <c r="C13" s="198"/>
      <c r="D13" s="198"/>
      <c r="E13" s="198"/>
      <c r="F13" s="199"/>
      <c r="G13" s="198"/>
      <c r="H13" s="20">
        <v>372.51</v>
      </c>
    </row>
    <row r="14" spans="1:8" ht="26.1" customHeight="1">
      <c r="A14" s="197" t="s">
        <v>186</v>
      </c>
      <c r="B14" s="198"/>
      <c r="C14" s="198"/>
      <c r="D14" s="198"/>
      <c r="E14" s="198"/>
      <c r="F14" s="199"/>
      <c r="G14" s="198"/>
      <c r="H14" s="20">
        <v>798.72</v>
      </c>
    </row>
    <row r="15" spans="1:8" ht="26.1" customHeight="1">
      <c r="A15" s="200" t="s">
        <v>187</v>
      </c>
      <c r="B15" s="201"/>
      <c r="C15" s="201"/>
      <c r="D15" s="201"/>
      <c r="E15" s="47" t="s">
        <v>2</v>
      </c>
      <c r="F15" s="48" t="s">
        <v>188</v>
      </c>
      <c r="G15" s="49" t="s">
        <v>179</v>
      </c>
      <c r="H15" s="50" t="s">
        <v>180</v>
      </c>
    </row>
    <row r="16" spans="1:8" ht="26.1" customHeight="1">
      <c r="A16" s="202" t="s">
        <v>189</v>
      </c>
      <c r="B16" s="203"/>
      <c r="C16" s="203"/>
      <c r="D16" s="203"/>
      <c r="E16" s="51" t="s">
        <v>2</v>
      </c>
      <c r="F16" s="52">
        <v>2.1167999999999998E-3</v>
      </c>
      <c r="G16" s="19">
        <v>590.54999999999995</v>
      </c>
      <c r="H16" s="53">
        <v>1.25</v>
      </c>
    </row>
    <row r="17" spans="1:8" ht="26.1" customHeight="1">
      <c r="A17" s="202" t="s">
        <v>190</v>
      </c>
      <c r="B17" s="203"/>
      <c r="C17" s="203"/>
      <c r="D17" s="203"/>
      <c r="E17" s="51" t="s">
        <v>2</v>
      </c>
      <c r="F17" s="52">
        <v>2.1167999999999998E-3</v>
      </c>
      <c r="G17" s="19">
        <v>716.26</v>
      </c>
      <c r="H17" s="53">
        <v>1.52</v>
      </c>
    </row>
    <row r="18" spans="1:8" ht="26.1" customHeight="1">
      <c r="A18" s="202" t="s">
        <v>191</v>
      </c>
      <c r="B18" s="203"/>
      <c r="C18" s="203"/>
      <c r="D18" s="203"/>
      <c r="E18" s="51" t="s">
        <v>2</v>
      </c>
      <c r="F18" s="52">
        <v>3.2496000000000001E-3</v>
      </c>
      <c r="G18" s="19">
        <v>694.73</v>
      </c>
      <c r="H18" s="53">
        <v>2.2599999999999998</v>
      </c>
    </row>
    <row r="19" spans="1:8" ht="26.1" customHeight="1">
      <c r="A19" s="202" t="s">
        <v>192</v>
      </c>
      <c r="B19" s="203"/>
      <c r="C19" s="203"/>
      <c r="D19" s="203"/>
      <c r="E19" s="51" t="s">
        <v>2</v>
      </c>
      <c r="F19" s="52">
        <v>2.6015999999999999E-3</v>
      </c>
      <c r="G19" s="19">
        <v>218.74</v>
      </c>
      <c r="H19" s="53">
        <v>0.56999999999999995</v>
      </c>
    </row>
    <row r="20" spans="1:8" ht="26.1" customHeight="1">
      <c r="A20" s="202" t="s">
        <v>193</v>
      </c>
      <c r="B20" s="203"/>
      <c r="C20" s="203"/>
      <c r="D20" s="203"/>
      <c r="E20" s="51" t="s">
        <v>2</v>
      </c>
      <c r="F20" s="52">
        <v>3.372E-3</v>
      </c>
      <c r="G20" s="19">
        <v>15653.84</v>
      </c>
      <c r="H20" s="53">
        <v>52.78</v>
      </c>
    </row>
    <row r="21" spans="1:8" ht="26.1" customHeight="1">
      <c r="A21" s="202" t="s">
        <v>194</v>
      </c>
      <c r="B21" s="203"/>
      <c r="C21" s="203"/>
      <c r="D21" s="203"/>
      <c r="E21" s="51" t="s">
        <v>2</v>
      </c>
      <c r="F21" s="52">
        <v>3.372E-3</v>
      </c>
      <c r="G21" s="19">
        <v>175949.36</v>
      </c>
      <c r="H21" s="53">
        <v>593.29999999999995</v>
      </c>
    </row>
    <row r="22" spans="1:8" ht="26.1" customHeight="1">
      <c r="A22" s="202" t="s">
        <v>195</v>
      </c>
      <c r="B22" s="203"/>
      <c r="C22" s="203"/>
      <c r="D22" s="203"/>
      <c r="E22" s="51" t="s">
        <v>2</v>
      </c>
      <c r="F22" s="52">
        <v>5.9534400000000001E-2</v>
      </c>
      <c r="G22" s="19">
        <v>168.13</v>
      </c>
      <c r="H22" s="53">
        <v>10.01</v>
      </c>
    </row>
    <row r="23" spans="1:8" ht="26.1" customHeight="1">
      <c r="A23" s="202" t="s">
        <v>196</v>
      </c>
      <c r="B23" s="203"/>
      <c r="C23" s="203"/>
      <c r="D23" s="203"/>
      <c r="E23" s="51" t="s">
        <v>2</v>
      </c>
      <c r="F23" s="52">
        <v>3.456E-2</v>
      </c>
      <c r="G23" s="19">
        <v>116.2</v>
      </c>
      <c r="H23" s="53">
        <v>4.0199999999999996</v>
      </c>
    </row>
    <row r="24" spans="1:8" ht="26.1" customHeight="1">
      <c r="A24" s="202" t="s">
        <v>197</v>
      </c>
      <c r="B24" s="203"/>
      <c r="C24" s="203"/>
      <c r="D24" s="203"/>
      <c r="E24" s="51" t="s">
        <v>2</v>
      </c>
      <c r="F24" s="52">
        <v>5.16E-2</v>
      </c>
      <c r="G24" s="19">
        <v>132.27000000000001</v>
      </c>
      <c r="H24" s="53">
        <v>6.83</v>
      </c>
    </row>
    <row r="25" spans="1:8" ht="26.1" customHeight="1">
      <c r="A25" s="202" t="s">
        <v>198</v>
      </c>
      <c r="B25" s="203"/>
      <c r="C25" s="203"/>
      <c r="D25" s="203"/>
      <c r="E25" s="51" t="s">
        <v>199</v>
      </c>
      <c r="F25" s="52">
        <v>7.2552000000000005E-2</v>
      </c>
      <c r="G25" s="19">
        <v>17.21</v>
      </c>
      <c r="H25" s="53">
        <v>1.25</v>
      </c>
    </row>
    <row r="26" spans="1:8" ht="26.1" customHeight="1">
      <c r="A26" s="202" t="s">
        <v>200</v>
      </c>
      <c r="B26" s="203"/>
      <c r="C26" s="203"/>
      <c r="D26" s="203"/>
      <c r="E26" s="51" t="s">
        <v>2</v>
      </c>
      <c r="F26" s="52">
        <v>3.19008E-2</v>
      </c>
      <c r="G26" s="19">
        <v>112</v>
      </c>
      <c r="H26" s="53">
        <v>3.57</v>
      </c>
    </row>
    <row r="27" spans="1:8" ht="26.1" customHeight="1">
      <c r="A27" s="202" t="s">
        <v>201</v>
      </c>
      <c r="B27" s="203"/>
      <c r="C27" s="203"/>
      <c r="D27" s="203"/>
      <c r="E27" s="51" t="s">
        <v>2</v>
      </c>
      <c r="F27" s="52">
        <v>7.2552000000000005E-2</v>
      </c>
      <c r="G27" s="19">
        <v>20.47</v>
      </c>
      <c r="H27" s="53">
        <v>1.49</v>
      </c>
    </row>
    <row r="28" spans="1:8" ht="26.1" customHeight="1">
      <c r="A28" s="202" t="s">
        <v>202</v>
      </c>
      <c r="B28" s="203"/>
      <c r="C28" s="203"/>
      <c r="D28" s="203"/>
      <c r="E28" s="51" t="s">
        <v>2</v>
      </c>
      <c r="F28" s="52">
        <v>9.8735999999999997E-3</v>
      </c>
      <c r="G28" s="19">
        <v>208.52</v>
      </c>
      <c r="H28" s="53">
        <v>2.06</v>
      </c>
    </row>
    <row r="29" spans="1:8" ht="26.1" customHeight="1">
      <c r="A29" s="202" t="s">
        <v>203</v>
      </c>
      <c r="B29" s="203"/>
      <c r="C29" s="203"/>
      <c r="D29" s="203"/>
      <c r="E29" s="51" t="s">
        <v>2</v>
      </c>
      <c r="F29" s="52">
        <v>1.29984E-2</v>
      </c>
      <c r="G29" s="19">
        <v>138.4</v>
      </c>
      <c r="H29" s="53">
        <v>1.8</v>
      </c>
    </row>
    <row r="30" spans="1:8" ht="26.1" customHeight="1">
      <c r="A30" s="202" t="s">
        <v>204</v>
      </c>
      <c r="B30" s="203"/>
      <c r="C30" s="203"/>
      <c r="D30" s="203"/>
      <c r="E30" s="51" t="s">
        <v>182</v>
      </c>
      <c r="F30" s="52">
        <v>84</v>
      </c>
      <c r="G30" s="19">
        <v>0.01</v>
      </c>
      <c r="H30" s="53">
        <v>0.84</v>
      </c>
    </row>
    <row r="31" spans="1:8" ht="26.1" customHeight="1">
      <c r="A31" s="202" t="s">
        <v>205</v>
      </c>
      <c r="B31" s="203"/>
      <c r="C31" s="203"/>
      <c r="D31" s="203"/>
      <c r="E31" s="51" t="s">
        <v>182</v>
      </c>
      <c r="F31" s="52">
        <v>84</v>
      </c>
      <c r="G31" s="19">
        <v>0.43</v>
      </c>
      <c r="H31" s="53">
        <v>36.119999999999997</v>
      </c>
    </row>
    <row r="32" spans="1:8" ht="26.1" customHeight="1">
      <c r="A32" s="202" t="s">
        <v>206</v>
      </c>
      <c r="B32" s="203"/>
      <c r="C32" s="203"/>
      <c r="D32" s="203"/>
      <c r="E32" s="51" t="s">
        <v>182</v>
      </c>
      <c r="F32" s="52">
        <v>84</v>
      </c>
      <c r="G32" s="19">
        <v>0.02</v>
      </c>
      <c r="H32" s="53">
        <v>1.68</v>
      </c>
    </row>
    <row r="33" spans="1:8" ht="26.1" customHeight="1">
      <c r="A33" s="202" t="s">
        <v>207</v>
      </c>
      <c r="B33" s="203"/>
      <c r="C33" s="203"/>
      <c r="D33" s="203"/>
      <c r="E33" s="51" t="s">
        <v>182</v>
      </c>
      <c r="F33" s="52">
        <v>84</v>
      </c>
      <c r="G33" s="19">
        <v>0.37</v>
      </c>
      <c r="H33" s="53">
        <v>31.08</v>
      </c>
    </row>
    <row r="34" spans="1:8" ht="26.1" customHeight="1">
      <c r="A34" s="202" t="s">
        <v>208</v>
      </c>
      <c r="B34" s="203"/>
      <c r="C34" s="203"/>
      <c r="D34" s="203"/>
      <c r="E34" s="51" t="s">
        <v>209</v>
      </c>
      <c r="F34" s="52">
        <v>7.6848E-2</v>
      </c>
      <c r="G34" s="19">
        <v>47.47</v>
      </c>
      <c r="H34" s="53">
        <v>3.65</v>
      </c>
    </row>
    <row r="35" spans="1:8" ht="26.1" customHeight="1">
      <c r="A35" s="202" t="s">
        <v>210</v>
      </c>
      <c r="B35" s="203"/>
      <c r="C35" s="203"/>
      <c r="D35" s="203"/>
      <c r="E35" s="51" t="s">
        <v>209</v>
      </c>
      <c r="F35" s="52">
        <v>0.65926079999999998</v>
      </c>
      <c r="G35" s="19">
        <v>8.9</v>
      </c>
      <c r="H35" s="53">
        <v>5.87</v>
      </c>
    </row>
    <row r="36" spans="1:8" ht="26.1" customHeight="1">
      <c r="A36" s="202" t="s">
        <v>211</v>
      </c>
      <c r="B36" s="203"/>
      <c r="C36" s="203"/>
      <c r="D36" s="203"/>
      <c r="E36" s="51" t="s">
        <v>2</v>
      </c>
      <c r="F36" s="52">
        <v>5.3513856000000004</v>
      </c>
      <c r="G36" s="19">
        <v>1.1000000000000001</v>
      </c>
      <c r="H36" s="53">
        <v>5.89</v>
      </c>
    </row>
    <row r="37" spans="1:8" ht="26.1" customHeight="1">
      <c r="A37" s="202" t="s">
        <v>212</v>
      </c>
      <c r="B37" s="203"/>
      <c r="C37" s="203"/>
      <c r="D37" s="203"/>
      <c r="E37" s="51" t="s">
        <v>2</v>
      </c>
      <c r="F37" s="52">
        <v>0.12702240000000001</v>
      </c>
      <c r="G37" s="19">
        <v>29.37</v>
      </c>
      <c r="H37" s="53">
        <v>3.73</v>
      </c>
    </row>
    <row r="38" spans="1:8" ht="26.1" customHeight="1">
      <c r="A38" s="202" t="s">
        <v>213</v>
      </c>
      <c r="B38" s="203"/>
      <c r="C38" s="203"/>
      <c r="D38" s="203"/>
      <c r="E38" s="51" t="s">
        <v>2</v>
      </c>
      <c r="F38" s="52">
        <v>0.38482559999999999</v>
      </c>
      <c r="G38" s="19">
        <v>5.62</v>
      </c>
      <c r="H38" s="53">
        <v>2.16</v>
      </c>
    </row>
    <row r="39" spans="1:8" ht="26.1" customHeight="1">
      <c r="A39" s="202" t="s">
        <v>214</v>
      </c>
      <c r="B39" s="203"/>
      <c r="C39" s="203"/>
      <c r="D39" s="203"/>
      <c r="E39" s="51" t="s">
        <v>2</v>
      </c>
      <c r="F39" s="52">
        <v>0.4353168</v>
      </c>
      <c r="G39" s="19">
        <v>5.21</v>
      </c>
      <c r="H39" s="53">
        <v>2.27</v>
      </c>
    </row>
    <row r="40" spans="1:8" ht="26.1" customHeight="1">
      <c r="A40" s="202" t="s">
        <v>215</v>
      </c>
      <c r="B40" s="203"/>
      <c r="C40" s="203"/>
      <c r="D40" s="203"/>
      <c r="E40" s="51" t="s">
        <v>2</v>
      </c>
      <c r="F40" s="52">
        <v>7.2552000000000005E-2</v>
      </c>
      <c r="G40" s="19">
        <v>9.23</v>
      </c>
      <c r="H40" s="53">
        <v>0.67</v>
      </c>
    </row>
    <row r="41" spans="1:8" ht="26.1" customHeight="1">
      <c r="A41" s="202" t="s">
        <v>216</v>
      </c>
      <c r="B41" s="203"/>
      <c r="C41" s="203"/>
      <c r="D41" s="203"/>
      <c r="E41" s="51" t="s">
        <v>2</v>
      </c>
      <c r="F41" s="52">
        <v>0.13103999999999999</v>
      </c>
      <c r="G41" s="19">
        <v>6.79</v>
      </c>
      <c r="H41" s="53">
        <v>0.89</v>
      </c>
    </row>
    <row r="42" spans="1:8" ht="26.1" customHeight="1">
      <c r="A42" s="202" t="s">
        <v>217</v>
      </c>
      <c r="B42" s="203"/>
      <c r="C42" s="203"/>
      <c r="D42" s="203"/>
      <c r="E42" s="51" t="s">
        <v>199</v>
      </c>
      <c r="F42" s="52">
        <v>600.96</v>
      </c>
      <c r="G42" s="19">
        <v>3.34</v>
      </c>
      <c r="H42" s="53">
        <v>2007.21</v>
      </c>
    </row>
    <row r="43" spans="1:8" ht="26.1" customHeight="1">
      <c r="A43" s="197" t="s">
        <v>218</v>
      </c>
      <c r="B43" s="198"/>
      <c r="C43" s="198"/>
      <c r="D43" s="198"/>
      <c r="E43" s="198"/>
      <c r="F43" s="199"/>
      <c r="G43" s="198"/>
      <c r="H43" s="20">
        <v>2784.74</v>
      </c>
    </row>
    <row r="44" spans="1:8" ht="26.1" customHeight="1">
      <c r="A44" s="200" t="s">
        <v>219</v>
      </c>
      <c r="B44" s="201"/>
      <c r="C44" s="201"/>
      <c r="D44" s="201"/>
      <c r="E44" s="201"/>
      <c r="F44" s="224"/>
      <c r="G44" s="201"/>
      <c r="H44" s="50">
        <v>3583.46</v>
      </c>
    </row>
    <row r="45" spans="1:8" ht="26.1" customHeight="1">
      <c r="A45" s="200" t="s">
        <v>220</v>
      </c>
      <c r="B45" s="201"/>
      <c r="C45" s="201"/>
      <c r="D45" s="201"/>
      <c r="E45" s="201"/>
      <c r="F45" s="224"/>
      <c r="G45" s="201"/>
      <c r="H45" s="50">
        <v>896.94</v>
      </c>
    </row>
    <row r="46" spans="1:8" ht="26.1" customHeight="1">
      <c r="A46" s="200" t="s">
        <v>221</v>
      </c>
      <c r="B46" s="201"/>
      <c r="C46" s="201"/>
      <c r="D46" s="201"/>
      <c r="E46" s="201"/>
      <c r="F46" s="224"/>
      <c r="G46" s="201"/>
      <c r="H46" s="50">
        <v>4480.3999999999996</v>
      </c>
    </row>
    <row r="47" spans="1:8" ht="26.1" customHeight="1">
      <c r="A47" s="202"/>
      <c r="B47" s="203"/>
      <c r="C47" s="203"/>
      <c r="D47" s="203"/>
      <c r="E47" s="203"/>
      <c r="F47" s="225"/>
      <c r="G47" s="203"/>
      <c r="H47" s="226"/>
    </row>
    <row r="48" spans="1:8" ht="26.1" customHeight="1">
      <c r="A48" s="200" t="s">
        <v>222</v>
      </c>
      <c r="B48" s="201"/>
      <c r="C48" s="201"/>
      <c r="D48" s="201"/>
      <c r="E48" s="220" t="s">
        <v>175</v>
      </c>
      <c r="F48" s="221"/>
      <c r="G48" s="222"/>
      <c r="H48" s="223"/>
    </row>
    <row r="49" spans="1:8" ht="26.1" customHeight="1">
      <c r="A49" s="204" t="s">
        <v>223</v>
      </c>
      <c r="B49" s="205"/>
      <c r="C49" s="205"/>
      <c r="D49" s="205"/>
      <c r="E49" s="205"/>
      <c r="F49" s="206"/>
      <c r="G49" s="205"/>
      <c r="H49" s="207"/>
    </row>
    <row r="50" spans="1:8" ht="26.1" customHeight="1">
      <c r="A50" s="200" t="s">
        <v>177</v>
      </c>
      <c r="B50" s="201"/>
      <c r="C50" s="201"/>
      <c r="D50" s="201"/>
      <c r="E50" s="47" t="s">
        <v>2</v>
      </c>
      <c r="F50" s="48" t="s">
        <v>178</v>
      </c>
      <c r="G50" s="49" t="s">
        <v>179</v>
      </c>
      <c r="H50" s="50" t="s">
        <v>180</v>
      </c>
    </row>
    <row r="51" spans="1:8" ht="26.1" customHeight="1">
      <c r="A51" s="202" t="s">
        <v>181</v>
      </c>
      <c r="B51" s="203"/>
      <c r="C51" s="203"/>
      <c r="D51" s="203"/>
      <c r="E51" s="51" t="s">
        <v>182</v>
      </c>
      <c r="F51" s="52">
        <v>4.0683999999999996</v>
      </c>
      <c r="G51" s="19">
        <v>4.68</v>
      </c>
      <c r="H51" s="53">
        <v>19.04</v>
      </c>
    </row>
    <row r="52" spans="1:8" ht="26.1" customHeight="1">
      <c r="A52" s="202" t="s">
        <v>224</v>
      </c>
      <c r="B52" s="203"/>
      <c r="C52" s="203"/>
      <c r="D52" s="203"/>
      <c r="E52" s="51" t="s">
        <v>182</v>
      </c>
      <c r="F52" s="52">
        <v>8</v>
      </c>
      <c r="G52" s="19">
        <v>4</v>
      </c>
      <c r="H52" s="53">
        <v>32</v>
      </c>
    </row>
    <row r="53" spans="1:8" ht="26.1" customHeight="1">
      <c r="A53" s="202" t="s">
        <v>225</v>
      </c>
      <c r="B53" s="203"/>
      <c r="C53" s="203"/>
      <c r="D53" s="203"/>
      <c r="E53" s="51" t="s">
        <v>182</v>
      </c>
      <c r="F53" s="52">
        <v>4.0372000000000003</v>
      </c>
      <c r="G53" s="19">
        <v>6.65</v>
      </c>
      <c r="H53" s="53">
        <v>26.85</v>
      </c>
    </row>
    <row r="54" spans="1:8" ht="26.1" customHeight="1">
      <c r="A54" s="202" t="s">
        <v>226</v>
      </c>
      <c r="B54" s="203"/>
      <c r="C54" s="203"/>
      <c r="D54" s="203"/>
      <c r="E54" s="51" t="s">
        <v>182</v>
      </c>
      <c r="F54" s="52">
        <v>8.0744000000000007</v>
      </c>
      <c r="G54" s="19">
        <v>6.65</v>
      </c>
      <c r="H54" s="53">
        <v>53.69</v>
      </c>
    </row>
    <row r="55" spans="1:8" ht="26.1" customHeight="1">
      <c r="A55" s="197" t="s">
        <v>184</v>
      </c>
      <c r="B55" s="198"/>
      <c r="C55" s="198"/>
      <c r="D55" s="198"/>
      <c r="E55" s="198"/>
      <c r="F55" s="199"/>
      <c r="G55" s="198"/>
      <c r="H55" s="53">
        <v>131.58000000000001</v>
      </c>
    </row>
    <row r="56" spans="1:8" ht="26.1" customHeight="1">
      <c r="A56" s="197" t="s">
        <v>185</v>
      </c>
      <c r="B56" s="198"/>
      <c r="C56" s="198"/>
      <c r="D56" s="198"/>
      <c r="E56" s="198"/>
      <c r="F56" s="199"/>
      <c r="G56" s="198"/>
      <c r="H56" s="20">
        <v>115</v>
      </c>
    </row>
    <row r="57" spans="1:8" ht="26.1" customHeight="1">
      <c r="A57" s="197" t="s">
        <v>186</v>
      </c>
      <c r="B57" s="198"/>
      <c r="C57" s="198"/>
      <c r="D57" s="198"/>
      <c r="E57" s="198"/>
      <c r="F57" s="199"/>
      <c r="G57" s="198"/>
      <c r="H57" s="20">
        <v>246.59</v>
      </c>
    </row>
    <row r="58" spans="1:8" ht="26.1" customHeight="1">
      <c r="A58" s="200" t="s">
        <v>187</v>
      </c>
      <c r="B58" s="201"/>
      <c r="C58" s="201"/>
      <c r="D58" s="201"/>
      <c r="E58" s="47" t="s">
        <v>2</v>
      </c>
      <c r="F58" s="48" t="s">
        <v>188</v>
      </c>
      <c r="G58" s="49" t="s">
        <v>179</v>
      </c>
      <c r="H58" s="50" t="s">
        <v>180</v>
      </c>
    </row>
    <row r="59" spans="1:8" ht="26.1" customHeight="1">
      <c r="A59" s="202" t="s">
        <v>189</v>
      </c>
      <c r="B59" s="203"/>
      <c r="C59" s="203"/>
      <c r="D59" s="203"/>
      <c r="E59" s="51" t="s">
        <v>2</v>
      </c>
      <c r="F59" s="52">
        <v>1.0583999999999999E-3</v>
      </c>
      <c r="G59" s="19">
        <v>590.54999999999995</v>
      </c>
      <c r="H59" s="53">
        <v>0.63</v>
      </c>
    </row>
    <row r="60" spans="1:8" ht="26.1" customHeight="1">
      <c r="A60" s="202" t="s">
        <v>190</v>
      </c>
      <c r="B60" s="203"/>
      <c r="C60" s="203"/>
      <c r="D60" s="203"/>
      <c r="E60" s="51" t="s">
        <v>2</v>
      </c>
      <c r="F60" s="52">
        <v>1.0583999999999999E-3</v>
      </c>
      <c r="G60" s="19">
        <v>716.26</v>
      </c>
      <c r="H60" s="53">
        <v>0.76</v>
      </c>
    </row>
    <row r="61" spans="1:8" ht="26.1" customHeight="1">
      <c r="A61" s="202" t="s">
        <v>191</v>
      </c>
      <c r="B61" s="203"/>
      <c r="C61" s="203"/>
      <c r="D61" s="203"/>
      <c r="E61" s="51" t="s">
        <v>2</v>
      </c>
      <c r="F61" s="52">
        <v>1.6248E-3</v>
      </c>
      <c r="G61" s="19">
        <v>694.73</v>
      </c>
      <c r="H61" s="53">
        <v>1.1299999999999999</v>
      </c>
    </row>
    <row r="62" spans="1:8" ht="26.1" customHeight="1">
      <c r="A62" s="202" t="s">
        <v>192</v>
      </c>
      <c r="B62" s="203"/>
      <c r="C62" s="203"/>
      <c r="D62" s="203"/>
      <c r="E62" s="51" t="s">
        <v>2</v>
      </c>
      <c r="F62" s="52">
        <v>1.3008E-3</v>
      </c>
      <c r="G62" s="19">
        <v>218.74</v>
      </c>
      <c r="H62" s="53">
        <v>0.28000000000000003</v>
      </c>
    </row>
    <row r="63" spans="1:8" ht="26.1" customHeight="1">
      <c r="A63" s="202" t="s">
        <v>202</v>
      </c>
      <c r="B63" s="203"/>
      <c r="C63" s="203"/>
      <c r="D63" s="203"/>
      <c r="E63" s="51" t="s">
        <v>2</v>
      </c>
      <c r="F63" s="52">
        <v>4.9367999999999999E-3</v>
      </c>
      <c r="G63" s="19">
        <v>208.52</v>
      </c>
      <c r="H63" s="53">
        <v>1.03</v>
      </c>
    </row>
    <row r="64" spans="1:8" ht="26.1" customHeight="1">
      <c r="A64" s="202" t="s">
        <v>203</v>
      </c>
      <c r="B64" s="203"/>
      <c r="C64" s="203"/>
      <c r="D64" s="203"/>
      <c r="E64" s="51" t="s">
        <v>2</v>
      </c>
      <c r="F64" s="52">
        <v>6.4992000000000001E-3</v>
      </c>
      <c r="G64" s="19">
        <v>138.4</v>
      </c>
      <c r="H64" s="53">
        <v>0.9</v>
      </c>
    </row>
    <row r="65" spans="1:8" ht="26.1" customHeight="1">
      <c r="A65" s="202" t="s">
        <v>208</v>
      </c>
      <c r="B65" s="203"/>
      <c r="C65" s="203"/>
      <c r="D65" s="203"/>
      <c r="E65" s="51" t="s">
        <v>209</v>
      </c>
      <c r="F65" s="52">
        <v>3.8424E-2</v>
      </c>
      <c r="G65" s="19">
        <v>47.47</v>
      </c>
      <c r="H65" s="53">
        <v>1.82</v>
      </c>
    </row>
    <row r="66" spans="1:8" ht="26.1" customHeight="1">
      <c r="A66" s="202" t="s">
        <v>195</v>
      </c>
      <c r="B66" s="203"/>
      <c r="C66" s="203"/>
      <c r="D66" s="203"/>
      <c r="E66" s="51" t="s">
        <v>2</v>
      </c>
      <c r="F66" s="52">
        <v>2.9767200000000001E-2</v>
      </c>
      <c r="G66" s="19">
        <v>168.13</v>
      </c>
      <c r="H66" s="53">
        <v>5</v>
      </c>
    </row>
    <row r="67" spans="1:8" ht="26.1" customHeight="1">
      <c r="A67" s="202" t="s">
        <v>196</v>
      </c>
      <c r="B67" s="203"/>
      <c r="C67" s="203"/>
      <c r="D67" s="203"/>
      <c r="E67" s="51" t="s">
        <v>2</v>
      </c>
      <c r="F67" s="52">
        <v>1.728E-2</v>
      </c>
      <c r="G67" s="19">
        <v>116.2</v>
      </c>
      <c r="H67" s="53">
        <v>2.0099999999999998</v>
      </c>
    </row>
    <row r="68" spans="1:8" ht="26.1" customHeight="1">
      <c r="A68" s="202" t="s">
        <v>197</v>
      </c>
      <c r="B68" s="203"/>
      <c r="C68" s="203"/>
      <c r="D68" s="203"/>
      <c r="E68" s="51" t="s">
        <v>2</v>
      </c>
      <c r="F68" s="52">
        <v>2.58E-2</v>
      </c>
      <c r="G68" s="19">
        <v>132.27000000000001</v>
      </c>
      <c r="H68" s="53">
        <v>3.41</v>
      </c>
    </row>
    <row r="69" spans="1:8" ht="26.1" customHeight="1">
      <c r="A69" s="202" t="s">
        <v>198</v>
      </c>
      <c r="B69" s="203"/>
      <c r="C69" s="203"/>
      <c r="D69" s="203"/>
      <c r="E69" s="51" t="s">
        <v>199</v>
      </c>
      <c r="F69" s="52">
        <v>3.6276000000000003E-2</v>
      </c>
      <c r="G69" s="19">
        <v>17.21</v>
      </c>
      <c r="H69" s="53">
        <v>0.62</v>
      </c>
    </row>
    <row r="70" spans="1:8" ht="26.1" customHeight="1">
      <c r="A70" s="202" t="s">
        <v>200</v>
      </c>
      <c r="B70" s="203"/>
      <c r="C70" s="203"/>
      <c r="D70" s="203"/>
      <c r="E70" s="51" t="s">
        <v>2</v>
      </c>
      <c r="F70" s="52">
        <v>1.59504E-2</v>
      </c>
      <c r="G70" s="19">
        <v>112</v>
      </c>
      <c r="H70" s="53">
        <v>1.79</v>
      </c>
    </row>
    <row r="71" spans="1:8" ht="26.1" customHeight="1">
      <c r="A71" s="202" t="s">
        <v>201</v>
      </c>
      <c r="B71" s="203"/>
      <c r="C71" s="203"/>
      <c r="D71" s="203"/>
      <c r="E71" s="51" t="s">
        <v>2</v>
      </c>
      <c r="F71" s="52">
        <v>3.6276000000000003E-2</v>
      </c>
      <c r="G71" s="19">
        <v>20.47</v>
      </c>
      <c r="H71" s="53">
        <v>0.74</v>
      </c>
    </row>
    <row r="72" spans="1:8" ht="26.1" customHeight="1">
      <c r="A72" s="202" t="s">
        <v>215</v>
      </c>
      <c r="B72" s="203"/>
      <c r="C72" s="203"/>
      <c r="D72" s="203"/>
      <c r="E72" s="51" t="s">
        <v>2</v>
      </c>
      <c r="F72" s="52">
        <v>3.6276000000000003E-2</v>
      </c>
      <c r="G72" s="19">
        <v>9.23</v>
      </c>
      <c r="H72" s="53">
        <v>0.33</v>
      </c>
    </row>
    <row r="73" spans="1:8" ht="26.1" customHeight="1">
      <c r="A73" s="202" t="s">
        <v>204</v>
      </c>
      <c r="B73" s="203"/>
      <c r="C73" s="203"/>
      <c r="D73" s="203"/>
      <c r="E73" s="51" t="s">
        <v>182</v>
      </c>
      <c r="F73" s="52">
        <v>24</v>
      </c>
      <c r="G73" s="19">
        <v>0.01</v>
      </c>
      <c r="H73" s="53">
        <v>0.24</v>
      </c>
    </row>
    <row r="74" spans="1:8" ht="26.1" customHeight="1">
      <c r="A74" s="202" t="s">
        <v>210</v>
      </c>
      <c r="B74" s="203"/>
      <c r="C74" s="203"/>
      <c r="D74" s="203"/>
      <c r="E74" s="51" t="s">
        <v>209</v>
      </c>
      <c r="F74" s="52">
        <v>0.32963039999999999</v>
      </c>
      <c r="G74" s="19">
        <v>8.9</v>
      </c>
      <c r="H74" s="53">
        <v>2.93</v>
      </c>
    </row>
    <row r="75" spans="1:8" ht="26.1" customHeight="1">
      <c r="A75" s="202" t="s">
        <v>211</v>
      </c>
      <c r="B75" s="203"/>
      <c r="C75" s="203"/>
      <c r="D75" s="203"/>
      <c r="E75" s="51" t="s">
        <v>2</v>
      </c>
      <c r="F75" s="52">
        <v>2.6756928000000002</v>
      </c>
      <c r="G75" s="19">
        <v>1.1000000000000001</v>
      </c>
      <c r="H75" s="53">
        <v>2.94</v>
      </c>
    </row>
    <row r="76" spans="1:8" ht="26.1" customHeight="1">
      <c r="A76" s="202" t="s">
        <v>212</v>
      </c>
      <c r="B76" s="203"/>
      <c r="C76" s="203"/>
      <c r="D76" s="203"/>
      <c r="E76" s="51" t="s">
        <v>2</v>
      </c>
      <c r="F76" s="52">
        <v>6.3511200000000004E-2</v>
      </c>
      <c r="G76" s="19">
        <v>29.37</v>
      </c>
      <c r="H76" s="53">
        <v>1.87</v>
      </c>
    </row>
    <row r="77" spans="1:8" ht="26.1" customHeight="1">
      <c r="A77" s="202" t="s">
        <v>213</v>
      </c>
      <c r="B77" s="203"/>
      <c r="C77" s="203"/>
      <c r="D77" s="203"/>
      <c r="E77" s="51" t="s">
        <v>2</v>
      </c>
      <c r="F77" s="52">
        <v>0.19241279999999999</v>
      </c>
      <c r="G77" s="19">
        <v>5.62</v>
      </c>
      <c r="H77" s="53">
        <v>1.08</v>
      </c>
    </row>
    <row r="78" spans="1:8" ht="26.1" customHeight="1">
      <c r="A78" s="202" t="s">
        <v>214</v>
      </c>
      <c r="B78" s="203"/>
      <c r="C78" s="203"/>
      <c r="D78" s="203"/>
      <c r="E78" s="51" t="s">
        <v>2</v>
      </c>
      <c r="F78" s="52">
        <v>0.2176584</v>
      </c>
      <c r="G78" s="19">
        <v>5.21</v>
      </c>
      <c r="H78" s="53">
        <v>1.1299999999999999</v>
      </c>
    </row>
    <row r="79" spans="1:8" ht="26.1" customHeight="1">
      <c r="A79" s="202" t="s">
        <v>216</v>
      </c>
      <c r="B79" s="203"/>
      <c r="C79" s="203"/>
      <c r="D79" s="203"/>
      <c r="E79" s="51" t="s">
        <v>2</v>
      </c>
      <c r="F79" s="52">
        <v>6.5519999999999995E-2</v>
      </c>
      <c r="G79" s="19">
        <v>6.79</v>
      </c>
      <c r="H79" s="53">
        <v>0.44</v>
      </c>
    </row>
    <row r="80" spans="1:8" ht="26.1" customHeight="1">
      <c r="A80" s="202" t="s">
        <v>227</v>
      </c>
      <c r="B80" s="203"/>
      <c r="C80" s="203"/>
      <c r="D80" s="203"/>
      <c r="E80" s="51" t="s">
        <v>13</v>
      </c>
      <c r="F80" s="52">
        <v>12</v>
      </c>
      <c r="G80" s="19">
        <v>11.61</v>
      </c>
      <c r="H80" s="53">
        <v>139.32</v>
      </c>
    </row>
    <row r="81" spans="1:8" ht="26.1" customHeight="1">
      <c r="A81" s="202" t="s">
        <v>228</v>
      </c>
      <c r="B81" s="203"/>
      <c r="C81" s="203"/>
      <c r="D81" s="203"/>
      <c r="E81" s="51" t="s">
        <v>13</v>
      </c>
      <c r="F81" s="52">
        <v>12</v>
      </c>
      <c r="G81" s="19">
        <v>9</v>
      </c>
      <c r="H81" s="53">
        <v>108</v>
      </c>
    </row>
    <row r="82" spans="1:8" ht="26.1" customHeight="1">
      <c r="A82" s="202" t="s">
        <v>229</v>
      </c>
      <c r="B82" s="203"/>
      <c r="C82" s="203"/>
      <c r="D82" s="203"/>
      <c r="E82" s="51" t="s">
        <v>4</v>
      </c>
      <c r="F82" s="52">
        <v>6.4</v>
      </c>
      <c r="G82" s="19">
        <v>50</v>
      </c>
      <c r="H82" s="53">
        <v>320</v>
      </c>
    </row>
    <row r="83" spans="1:8" ht="26.1" customHeight="1">
      <c r="A83" s="202" t="s">
        <v>230</v>
      </c>
      <c r="B83" s="203"/>
      <c r="C83" s="203"/>
      <c r="D83" s="203"/>
      <c r="E83" s="51" t="s">
        <v>231</v>
      </c>
      <c r="F83" s="52">
        <v>1</v>
      </c>
      <c r="G83" s="19">
        <v>15</v>
      </c>
      <c r="H83" s="53">
        <v>15</v>
      </c>
    </row>
    <row r="84" spans="1:8" ht="26.1" customHeight="1">
      <c r="A84" s="202" t="s">
        <v>232</v>
      </c>
      <c r="B84" s="203"/>
      <c r="C84" s="203"/>
      <c r="D84" s="203"/>
      <c r="E84" s="51" t="s">
        <v>2</v>
      </c>
      <c r="F84" s="52">
        <v>1</v>
      </c>
      <c r="G84" s="19">
        <v>1.58</v>
      </c>
      <c r="H84" s="53">
        <v>1.58</v>
      </c>
    </row>
    <row r="85" spans="1:8" ht="26.1" customHeight="1">
      <c r="A85" s="202" t="s">
        <v>205</v>
      </c>
      <c r="B85" s="203"/>
      <c r="C85" s="203"/>
      <c r="D85" s="203"/>
      <c r="E85" s="51" t="s">
        <v>182</v>
      </c>
      <c r="F85" s="52">
        <v>24</v>
      </c>
      <c r="G85" s="19">
        <v>0.43</v>
      </c>
      <c r="H85" s="53">
        <v>10.32</v>
      </c>
    </row>
    <row r="86" spans="1:8" ht="26.1" customHeight="1">
      <c r="A86" s="202" t="s">
        <v>206</v>
      </c>
      <c r="B86" s="203"/>
      <c r="C86" s="203"/>
      <c r="D86" s="203"/>
      <c r="E86" s="51" t="s">
        <v>182</v>
      </c>
      <c r="F86" s="52">
        <v>24</v>
      </c>
      <c r="G86" s="19">
        <v>0.02</v>
      </c>
      <c r="H86" s="53">
        <v>0.48</v>
      </c>
    </row>
    <row r="87" spans="1:8" ht="26.1" customHeight="1">
      <c r="A87" s="202" t="s">
        <v>207</v>
      </c>
      <c r="B87" s="203"/>
      <c r="C87" s="203"/>
      <c r="D87" s="203"/>
      <c r="E87" s="51" t="s">
        <v>182</v>
      </c>
      <c r="F87" s="52">
        <v>24</v>
      </c>
      <c r="G87" s="19">
        <v>0.37</v>
      </c>
      <c r="H87" s="53">
        <v>8.8800000000000008</v>
      </c>
    </row>
    <row r="88" spans="1:8" ht="26.1" customHeight="1">
      <c r="A88" s="197" t="s">
        <v>218</v>
      </c>
      <c r="B88" s="198"/>
      <c r="C88" s="198"/>
      <c r="D88" s="198"/>
      <c r="E88" s="198"/>
      <c r="F88" s="199"/>
      <c r="G88" s="198"/>
      <c r="H88" s="20">
        <v>634.69000000000005</v>
      </c>
    </row>
    <row r="89" spans="1:8" ht="26.1" customHeight="1">
      <c r="A89" s="200" t="s">
        <v>219</v>
      </c>
      <c r="B89" s="201"/>
      <c r="C89" s="201"/>
      <c r="D89" s="201"/>
      <c r="E89" s="201"/>
      <c r="F89" s="224"/>
      <c r="G89" s="201"/>
      <c r="H89" s="50">
        <v>881.27</v>
      </c>
    </row>
    <row r="90" spans="1:8" ht="26.1" customHeight="1">
      <c r="A90" s="200" t="s">
        <v>220</v>
      </c>
      <c r="B90" s="201"/>
      <c r="C90" s="201"/>
      <c r="D90" s="201"/>
      <c r="E90" s="201"/>
      <c r="F90" s="224"/>
      <c r="G90" s="201"/>
      <c r="H90" s="50">
        <v>220.58</v>
      </c>
    </row>
    <row r="91" spans="1:8" ht="26.1" customHeight="1">
      <c r="A91" s="200" t="s">
        <v>221</v>
      </c>
      <c r="B91" s="201"/>
      <c r="C91" s="201"/>
      <c r="D91" s="201"/>
      <c r="E91" s="201"/>
      <c r="F91" s="224"/>
      <c r="G91" s="201"/>
      <c r="H91" s="50">
        <v>1101.8499999999999</v>
      </c>
    </row>
    <row r="92" spans="1:8" ht="26.1" customHeight="1">
      <c r="A92" s="202"/>
      <c r="B92" s="203"/>
      <c r="C92" s="203"/>
      <c r="D92" s="203"/>
      <c r="E92" s="203"/>
      <c r="F92" s="225"/>
      <c r="G92" s="203"/>
      <c r="H92" s="226"/>
    </row>
    <row r="93" spans="1:8" ht="26.1" customHeight="1">
      <c r="A93" s="200" t="s">
        <v>233</v>
      </c>
      <c r="B93" s="201"/>
      <c r="C93" s="201"/>
      <c r="D93" s="201"/>
      <c r="E93" s="220" t="s">
        <v>175</v>
      </c>
      <c r="F93" s="221"/>
      <c r="G93" s="222"/>
      <c r="H93" s="223"/>
    </row>
    <row r="94" spans="1:8" ht="26.1" customHeight="1">
      <c r="A94" s="204" t="s">
        <v>234</v>
      </c>
      <c r="B94" s="205"/>
      <c r="C94" s="205"/>
      <c r="D94" s="205"/>
      <c r="E94" s="205"/>
      <c r="F94" s="206"/>
      <c r="G94" s="205"/>
      <c r="H94" s="207"/>
    </row>
    <row r="95" spans="1:8" ht="26.1" customHeight="1">
      <c r="A95" s="200" t="s">
        <v>187</v>
      </c>
      <c r="B95" s="201"/>
      <c r="C95" s="201"/>
      <c r="D95" s="201"/>
      <c r="E95" s="47" t="s">
        <v>2</v>
      </c>
      <c r="F95" s="48" t="s">
        <v>188</v>
      </c>
      <c r="G95" s="49" t="s">
        <v>179</v>
      </c>
      <c r="H95" s="50" t="s">
        <v>180</v>
      </c>
    </row>
    <row r="96" spans="1:8" ht="26.1" customHeight="1">
      <c r="A96" s="202" t="s">
        <v>235</v>
      </c>
      <c r="B96" s="203"/>
      <c r="C96" s="203"/>
      <c r="D96" s="203"/>
      <c r="E96" s="51" t="s">
        <v>2</v>
      </c>
      <c r="F96" s="52">
        <v>1</v>
      </c>
      <c r="G96" s="19">
        <v>138.47</v>
      </c>
      <c r="H96" s="53">
        <v>138.47</v>
      </c>
    </row>
    <row r="97" spans="1:8" ht="26.1" customHeight="1">
      <c r="A97" s="197" t="s">
        <v>218</v>
      </c>
      <c r="B97" s="198"/>
      <c r="C97" s="198"/>
      <c r="D97" s="198"/>
      <c r="E97" s="198"/>
      <c r="F97" s="199"/>
      <c r="G97" s="198"/>
      <c r="H97" s="20">
        <v>138.47</v>
      </c>
    </row>
    <row r="98" spans="1:8" ht="26.1" customHeight="1">
      <c r="A98" s="200" t="s">
        <v>219</v>
      </c>
      <c r="B98" s="201"/>
      <c r="C98" s="201"/>
      <c r="D98" s="201"/>
      <c r="E98" s="201"/>
      <c r="F98" s="224"/>
      <c r="G98" s="201"/>
      <c r="H98" s="50">
        <v>138.47</v>
      </c>
    </row>
    <row r="99" spans="1:8" ht="26.1" customHeight="1">
      <c r="A99" s="200" t="s">
        <v>220</v>
      </c>
      <c r="B99" s="201"/>
      <c r="C99" s="201"/>
      <c r="D99" s="201"/>
      <c r="E99" s="201"/>
      <c r="F99" s="224"/>
      <c r="G99" s="201"/>
      <c r="H99" s="50">
        <v>34.659999999999997</v>
      </c>
    </row>
    <row r="100" spans="1:8" ht="26.1" customHeight="1">
      <c r="A100" s="200" t="s">
        <v>221</v>
      </c>
      <c r="B100" s="201"/>
      <c r="C100" s="201"/>
      <c r="D100" s="201"/>
      <c r="E100" s="201"/>
      <c r="F100" s="224"/>
      <c r="G100" s="201"/>
      <c r="H100" s="50">
        <v>173.13</v>
      </c>
    </row>
    <row r="101" spans="1:8" ht="26.1" customHeight="1">
      <c r="A101" s="202"/>
      <c r="B101" s="203"/>
      <c r="C101" s="203"/>
      <c r="D101" s="203"/>
      <c r="E101" s="203"/>
      <c r="F101" s="225"/>
      <c r="G101" s="203"/>
      <c r="H101" s="226"/>
    </row>
    <row r="102" spans="1:8" ht="26.1" customHeight="1">
      <c r="A102" s="200" t="s">
        <v>236</v>
      </c>
      <c r="B102" s="201"/>
      <c r="C102" s="201"/>
      <c r="D102" s="201"/>
      <c r="E102" s="220" t="s">
        <v>237</v>
      </c>
      <c r="F102" s="221"/>
      <c r="G102" s="222"/>
      <c r="H102" s="223"/>
    </row>
    <row r="103" spans="1:8" ht="26.1" customHeight="1">
      <c r="A103" s="204" t="s">
        <v>238</v>
      </c>
      <c r="B103" s="205"/>
      <c r="C103" s="205"/>
      <c r="D103" s="205"/>
      <c r="E103" s="205"/>
      <c r="F103" s="206"/>
      <c r="G103" s="205"/>
      <c r="H103" s="207"/>
    </row>
    <row r="104" spans="1:8" ht="26.1" customHeight="1">
      <c r="A104" s="200" t="s">
        <v>177</v>
      </c>
      <c r="B104" s="201"/>
      <c r="C104" s="201"/>
      <c r="D104" s="201"/>
      <c r="E104" s="47" t="s">
        <v>2</v>
      </c>
      <c r="F104" s="48" t="s">
        <v>178</v>
      </c>
      <c r="G104" s="49" t="s">
        <v>179</v>
      </c>
      <c r="H104" s="50" t="s">
        <v>180</v>
      </c>
    </row>
    <row r="105" spans="1:8" ht="26.1" customHeight="1">
      <c r="A105" s="202" t="s">
        <v>181</v>
      </c>
      <c r="B105" s="203"/>
      <c r="C105" s="203"/>
      <c r="D105" s="203"/>
      <c r="E105" s="51" t="s">
        <v>182</v>
      </c>
      <c r="F105" s="52">
        <v>1.32223</v>
      </c>
      <c r="G105" s="19">
        <v>4.68</v>
      </c>
      <c r="H105" s="53">
        <v>6.19</v>
      </c>
    </row>
    <row r="106" spans="1:8" ht="26.1" customHeight="1">
      <c r="A106" s="202" t="s">
        <v>239</v>
      </c>
      <c r="B106" s="203"/>
      <c r="C106" s="203"/>
      <c r="D106" s="203"/>
      <c r="E106" s="51" t="s">
        <v>182</v>
      </c>
      <c r="F106" s="52">
        <v>0.13222300000000001</v>
      </c>
      <c r="G106" s="19">
        <v>6.65</v>
      </c>
      <c r="H106" s="53">
        <v>0.88</v>
      </c>
    </row>
    <row r="107" spans="1:8" ht="26.1" customHeight="1">
      <c r="A107" s="197" t="s">
        <v>184</v>
      </c>
      <c r="B107" s="198"/>
      <c r="C107" s="198"/>
      <c r="D107" s="198"/>
      <c r="E107" s="198"/>
      <c r="F107" s="199"/>
      <c r="G107" s="198"/>
      <c r="H107" s="53">
        <v>7.07</v>
      </c>
    </row>
    <row r="108" spans="1:8" ht="26.1" customHeight="1">
      <c r="A108" s="197" t="s">
        <v>185</v>
      </c>
      <c r="B108" s="198"/>
      <c r="C108" s="198"/>
      <c r="D108" s="198"/>
      <c r="E108" s="198"/>
      <c r="F108" s="199"/>
      <c r="G108" s="198"/>
      <c r="H108" s="20">
        <v>6.18</v>
      </c>
    </row>
    <row r="109" spans="1:8" ht="26.1" customHeight="1">
      <c r="A109" s="197" t="s">
        <v>186</v>
      </c>
      <c r="B109" s="198"/>
      <c r="C109" s="198"/>
      <c r="D109" s="198"/>
      <c r="E109" s="198"/>
      <c r="F109" s="199"/>
      <c r="G109" s="198"/>
      <c r="H109" s="20">
        <v>13.24</v>
      </c>
    </row>
    <row r="110" spans="1:8" ht="26.1" customHeight="1">
      <c r="A110" s="200" t="s">
        <v>187</v>
      </c>
      <c r="B110" s="201"/>
      <c r="C110" s="201"/>
      <c r="D110" s="201"/>
      <c r="E110" s="47" t="s">
        <v>2</v>
      </c>
      <c r="F110" s="48" t="s">
        <v>188</v>
      </c>
      <c r="G110" s="49" t="s">
        <v>179</v>
      </c>
      <c r="H110" s="50" t="s">
        <v>180</v>
      </c>
    </row>
    <row r="111" spans="1:8" ht="26.1" customHeight="1">
      <c r="A111" s="202" t="s">
        <v>189</v>
      </c>
      <c r="B111" s="203"/>
      <c r="C111" s="203"/>
      <c r="D111" s="203"/>
      <c r="E111" s="51" t="s">
        <v>2</v>
      </c>
      <c r="F111" s="52">
        <v>6.3063000000000003E-5</v>
      </c>
      <c r="G111" s="19">
        <v>590.54999999999995</v>
      </c>
      <c r="H111" s="53">
        <v>0.04</v>
      </c>
    </row>
    <row r="112" spans="1:8" ht="26.1" customHeight="1">
      <c r="A112" s="202" t="s">
        <v>190</v>
      </c>
      <c r="B112" s="203"/>
      <c r="C112" s="203"/>
      <c r="D112" s="203"/>
      <c r="E112" s="51" t="s">
        <v>2</v>
      </c>
      <c r="F112" s="52">
        <v>6.3063000000000003E-5</v>
      </c>
      <c r="G112" s="19">
        <v>716.26</v>
      </c>
      <c r="H112" s="53">
        <v>0.05</v>
      </c>
    </row>
    <row r="113" spans="1:8" ht="26.1" customHeight="1">
      <c r="A113" s="202" t="s">
        <v>191</v>
      </c>
      <c r="B113" s="203"/>
      <c r="C113" s="203"/>
      <c r="D113" s="203"/>
      <c r="E113" s="51" t="s">
        <v>2</v>
      </c>
      <c r="F113" s="52">
        <v>9.6811000000000005E-5</v>
      </c>
      <c r="G113" s="19">
        <v>694.73</v>
      </c>
      <c r="H113" s="53">
        <v>7.0000000000000007E-2</v>
      </c>
    </row>
    <row r="114" spans="1:8" ht="26.1" customHeight="1">
      <c r="A114" s="202" t="s">
        <v>192</v>
      </c>
      <c r="B114" s="203"/>
      <c r="C114" s="203"/>
      <c r="D114" s="203"/>
      <c r="E114" s="51" t="s">
        <v>2</v>
      </c>
      <c r="F114" s="52">
        <v>7.7506E-5</v>
      </c>
      <c r="G114" s="19">
        <v>218.74</v>
      </c>
      <c r="H114" s="53">
        <v>0.02</v>
      </c>
    </row>
    <row r="115" spans="1:8" ht="26.1" customHeight="1">
      <c r="A115" s="202" t="s">
        <v>202</v>
      </c>
      <c r="B115" s="203"/>
      <c r="C115" s="203"/>
      <c r="D115" s="203"/>
      <c r="E115" s="51" t="s">
        <v>2</v>
      </c>
      <c r="F115" s="52">
        <v>2.9415099999999998E-4</v>
      </c>
      <c r="G115" s="19">
        <v>208.52</v>
      </c>
      <c r="H115" s="53">
        <v>0.06</v>
      </c>
    </row>
    <row r="116" spans="1:8" ht="26.1" customHeight="1">
      <c r="A116" s="202" t="s">
        <v>203</v>
      </c>
      <c r="B116" s="203"/>
      <c r="C116" s="203"/>
      <c r="D116" s="203"/>
      <c r="E116" s="51" t="s">
        <v>2</v>
      </c>
      <c r="F116" s="52">
        <v>3.8724400000000002E-4</v>
      </c>
      <c r="G116" s="19">
        <v>138.4</v>
      </c>
      <c r="H116" s="53">
        <v>0.05</v>
      </c>
    </row>
    <row r="117" spans="1:8" ht="26.1" customHeight="1">
      <c r="A117" s="202" t="s">
        <v>208</v>
      </c>
      <c r="B117" s="203"/>
      <c r="C117" s="203"/>
      <c r="D117" s="203"/>
      <c r="E117" s="51" t="s">
        <v>209</v>
      </c>
      <c r="F117" s="52">
        <v>2.2894299999999999E-3</v>
      </c>
      <c r="G117" s="19">
        <v>47.47</v>
      </c>
      <c r="H117" s="53">
        <v>0.11</v>
      </c>
    </row>
    <row r="118" spans="1:8" ht="26.1" customHeight="1">
      <c r="A118" s="202" t="s">
        <v>195</v>
      </c>
      <c r="B118" s="203"/>
      <c r="C118" s="203"/>
      <c r="D118" s="203"/>
      <c r="E118" s="51" t="s">
        <v>2</v>
      </c>
      <c r="F118" s="52">
        <v>1.7736290000000001E-3</v>
      </c>
      <c r="G118" s="19">
        <v>168.13</v>
      </c>
      <c r="H118" s="53">
        <v>0.3</v>
      </c>
    </row>
    <row r="119" spans="1:8" ht="26.1" customHeight="1">
      <c r="A119" s="202" t="s">
        <v>196</v>
      </c>
      <c r="B119" s="203"/>
      <c r="C119" s="203"/>
      <c r="D119" s="203"/>
      <c r="E119" s="51" t="s">
        <v>2</v>
      </c>
      <c r="F119" s="52">
        <v>1.0296000000000001E-3</v>
      </c>
      <c r="G119" s="19">
        <v>116.2</v>
      </c>
      <c r="H119" s="53">
        <v>0.12</v>
      </c>
    </row>
    <row r="120" spans="1:8" ht="26.1" customHeight="1">
      <c r="A120" s="202" t="s">
        <v>197</v>
      </c>
      <c r="B120" s="203"/>
      <c r="C120" s="203"/>
      <c r="D120" s="203"/>
      <c r="E120" s="51" t="s">
        <v>2</v>
      </c>
      <c r="F120" s="52">
        <v>1.53725E-3</v>
      </c>
      <c r="G120" s="19">
        <v>132.27000000000001</v>
      </c>
      <c r="H120" s="53">
        <v>0.2</v>
      </c>
    </row>
    <row r="121" spans="1:8" ht="26.1" customHeight="1">
      <c r="A121" s="202" t="s">
        <v>198</v>
      </c>
      <c r="B121" s="203"/>
      <c r="C121" s="203"/>
      <c r="D121" s="203"/>
      <c r="E121" s="51" t="s">
        <v>199</v>
      </c>
      <c r="F121" s="52">
        <v>2.1614450000000001E-3</v>
      </c>
      <c r="G121" s="19">
        <v>17.21</v>
      </c>
      <c r="H121" s="53">
        <v>0.04</v>
      </c>
    </row>
    <row r="122" spans="1:8" ht="26.1" customHeight="1">
      <c r="A122" s="202" t="s">
        <v>200</v>
      </c>
      <c r="B122" s="203"/>
      <c r="C122" s="203"/>
      <c r="D122" s="203"/>
      <c r="E122" s="51" t="s">
        <v>2</v>
      </c>
      <c r="F122" s="52">
        <v>9.5037799999999999E-4</v>
      </c>
      <c r="G122" s="19">
        <v>112</v>
      </c>
      <c r="H122" s="53">
        <v>0.11</v>
      </c>
    </row>
    <row r="123" spans="1:8" ht="26.1" customHeight="1">
      <c r="A123" s="202" t="s">
        <v>201</v>
      </c>
      <c r="B123" s="203"/>
      <c r="C123" s="203"/>
      <c r="D123" s="203"/>
      <c r="E123" s="51" t="s">
        <v>2</v>
      </c>
      <c r="F123" s="52">
        <v>2.1614450000000001E-3</v>
      </c>
      <c r="G123" s="19">
        <v>20.47</v>
      </c>
      <c r="H123" s="53">
        <v>0.04</v>
      </c>
    </row>
    <row r="124" spans="1:8" ht="26.1" customHeight="1">
      <c r="A124" s="202" t="s">
        <v>215</v>
      </c>
      <c r="B124" s="203"/>
      <c r="C124" s="203"/>
      <c r="D124" s="203"/>
      <c r="E124" s="51" t="s">
        <v>2</v>
      </c>
      <c r="F124" s="52">
        <v>2.1614450000000001E-3</v>
      </c>
      <c r="G124" s="19">
        <v>9.23</v>
      </c>
      <c r="H124" s="53">
        <v>0.02</v>
      </c>
    </row>
    <row r="125" spans="1:8" ht="26.1" customHeight="1">
      <c r="A125" s="202" t="s">
        <v>204</v>
      </c>
      <c r="B125" s="203"/>
      <c r="C125" s="203"/>
      <c r="D125" s="203"/>
      <c r="E125" s="51" t="s">
        <v>182</v>
      </c>
      <c r="F125" s="52">
        <v>1.43</v>
      </c>
      <c r="G125" s="19">
        <v>0.01</v>
      </c>
      <c r="H125" s="53">
        <v>0.01</v>
      </c>
    </row>
    <row r="126" spans="1:8" ht="26.1" customHeight="1">
      <c r="A126" s="202" t="s">
        <v>205</v>
      </c>
      <c r="B126" s="203"/>
      <c r="C126" s="203"/>
      <c r="D126" s="203"/>
      <c r="E126" s="51" t="s">
        <v>182</v>
      </c>
      <c r="F126" s="52">
        <v>1.43</v>
      </c>
      <c r="G126" s="19">
        <v>0.43</v>
      </c>
      <c r="H126" s="53">
        <v>0.61</v>
      </c>
    </row>
    <row r="127" spans="1:8" ht="26.1" customHeight="1">
      <c r="A127" s="202" t="s">
        <v>206</v>
      </c>
      <c r="B127" s="203"/>
      <c r="C127" s="203"/>
      <c r="D127" s="203"/>
      <c r="E127" s="51" t="s">
        <v>182</v>
      </c>
      <c r="F127" s="52">
        <v>1.43</v>
      </c>
      <c r="G127" s="19">
        <v>0.02</v>
      </c>
      <c r="H127" s="53">
        <v>0.03</v>
      </c>
    </row>
    <row r="128" spans="1:8" ht="26.1" customHeight="1">
      <c r="A128" s="202" t="s">
        <v>207</v>
      </c>
      <c r="B128" s="203"/>
      <c r="C128" s="203"/>
      <c r="D128" s="203"/>
      <c r="E128" s="51" t="s">
        <v>182</v>
      </c>
      <c r="F128" s="52">
        <v>1.43</v>
      </c>
      <c r="G128" s="19">
        <v>0.37</v>
      </c>
      <c r="H128" s="53">
        <v>0.53</v>
      </c>
    </row>
    <row r="129" spans="1:8" ht="26.1" customHeight="1">
      <c r="A129" s="202" t="s">
        <v>210</v>
      </c>
      <c r="B129" s="203"/>
      <c r="C129" s="203"/>
      <c r="D129" s="203"/>
      <c r="E129" s="51" t="s">
        <v>209</v>
      </c>
      <c r="F129" s="52">
        <v>1.9640477999999999E-2</v>
      </c>
      <c r="G129" s="19">
        <v>8.9</v>
      </c>
      <c r="H129" s="53">
        <v>0.17</v>
      </c>
    </row>
    <row r="130" spans="1:8" ht="26.1" customHeight="1">
      <c r="A130" s="202" t="s">
        <v>211</v>
      </c>
      <c r="B130" s="203"/>
      <c r="C130" s="203"/>
      <c r="D130" s="203"/>
      <c r="E130" s="51" t="s">
        <v>2</v>
      </c>
      <c r="F130" s="52">
        <v>0.15942669600000001</v>
      </c>
      <c r="G130" s="19">
        <v>1.1000000000000001</v>
      </c>
      <c r="H130" s="53">
        <v>0.18</v>
      </c>
    </row>
    <row r="131" spans="1:8" ht="26.1" customHeight="1">
      <c r="A131" s="202" t="s">
        <v>212</v>
      </c>
      <c r="B131" s="203"/>
      <c r="C131" s="203"/>
      <c r="D131" s="203"/>
      <c r="E131" s="51" t="s">
        <v>2</v>
      </c>
      <c r="F131" s="52">
        <v>3.7842090000000002E-3</v>
      </c>
      <c r="G131" s="19">
        <v>29.37</v>
      </c>
      <c r="H131" s="53">
        <v>0.11</v>
      </c>
    </row>
    <row r="132" spans="1:8" ht="26.1" customHeight="1">
      <c r="A132" s="202" t="s">
        <v>213</v>
      </c>
      <c r="B132" s="203"/>
      <c r="C132" s="203"/>
      <c r="D132" s="203"/>
      <c r="E132" s="51" t="s">
        <v>2</v>
      </c>
      <c r="F132" s="52">
        <v>1.1464596000000001E-2</v>
      </c>
      <c r="G132" s="19">
        <v>5.62</v>
      </c>
      <c r="H132" s="53">
        <v>0.06</v>
      </c>
    </row>
    <row r="133" spans="1:8" ht="26.1" customHeight="1">
      <c r="A133" s="202" t="s">
        <v>214</v>
      </c>
      <c r="B133" s="203"/>
      <c r="C133" s="203"/>
      <c r="D133" s="203"/>
      <c r="E133" s="51" t="s">
        <v>2</v>
      </c>
      <c r="F133" s="52">
        <v>1.2968812999999999E-2</v>
      </c>
      <c r="G133" s="19">
        <v>5.21</v>
      </c>
      <c r="H133" s="53">
        <v>7.0000000000000007E-2</v>
      </c>
    </row>
    <row r="134" spans="1:8" ht="26.1" customHeight="1">
      <c r="A134" s="202" t="s">
        <v>216</v>
      </c>
      <c r="B134" s="203"/>
      <c r="C134" s="203"/>
      <c r="D134" s="203"/>
      <c r="E134" s="51" t="s">
        <v>2</v>
      </c>
      <c r="F134" s="52">
        <v>3.9039000000000001E-3</v>
      </c>
      <c r="G134" s="19">
        <v>6.79</v>
      </c>
      <c r="H134" s="53">
        <v>0.03</v>
      </c>
    </row>
    <row r="135" spans="1:8" ht="26.1" customHeight="1">
      <c r="A135" s="197" t="s">
        <v>218</v>
      </c>
      <c r="B135" s="198"/>
      <c r="C135" s="198"/>
      <c r="D135" s="198"/>
      <c r="E135" s="198"/>
      <c r="F135" s="199"/>
      <c r="G135" s="198"/>
      <c r="H135" s="20">
        <v>3.03</v>
      </c>
    </row>
    <row r="136" spans="1:8" ht="26.1" customHeight="1">
      <c r="A136" s="200" t="s">
        <v>219</v>
      </c>
      <c r="B136" s="201"/>
      <c r="C136" s="201"/>
      <c r="D136" s="201"/>
      <c r="E136" s="201"/>
      <c r="F136" s="224"/>
      <c r="G136" s="201"/>
      <c r="H136" s="50">
        <v>16.27</v>
      </c>
    </row>
    <row r="137" spans="1:8" ht="26.1" customHeight="1">
      <c r="A137" s="200" t="s">
        <v>220</v>
      </c>
      <c r="B137" s="201"/>
      <c r="C137" s="201"/>
      <c r="D137" s="201"/>
      <c r="E137" s="201"/>
      <c r="F137" s="224"/>
      <c r="G137" s="201"/>
      <c r="H137" s="50">
        <v>4.07</v>
      </c>
    </row>
    <row r="138" spans="1:8" ht="26.1" customHeight="1">
      <c r="A138" s="200" t="s">
        <v>221</v>
      </c>
      <c r="B138" s="201"/>
      <c r="C138" s="201"/>
      <c r="D138" s="201"/>
      <c r="E138" s="201"/>
      <c r="F138" s="224"/>
      <c r="G138" s="201"/>
      <c r="H138" s="50">
        <v>20.34</v>
      </c>
    </row>
    <row r="139" spans="1:8" ht="26.1" customHeight="1">
      <c r="A139" s="202"/>
      <c r="B139" s="203"/>
      <c r="C139" s="203"/>
      <c r="D139" s="203"/>
      <c r="E139" s="203"/>
      <c r="F139" s="225"/>
      <c r="G139" s="203"/>
      <c r="H139" s="226"/>
    </row>
    <row r="140" spans="1:8" ht="26.1" customHeight="1">
      <c r="A140" s="200" t="s">
        <v>240</v>
      </c>
      <c r="B140" s="201"/>
      <c r="C140" s="201"/>
      <c r="D140" s="201"/>
      <c r="E140" s="220" t="s">
        <v>241</v>
      </c>
      <c r="F140" s="221"/>
      <c r="G140" s="222"/>
      <c r="H140" s="223"/>
    </row>
    <row r="141" spans="1:8" ht="26.1" customHeight="1">
      <c r="A141" s="204" t="s">
        <v>242</v>
      </c>
      <c r="B141" s="205"/>
      <c r="C141" s="205"/>
      <c r="D141" s="205"/>
      <c r="E141" s="205"/>
      <c r="F141" s="206"/>
      <c r="G141" s="205"/>
      <c r="H141" s="207"/>
    </row>
    <row r="142" spans="1:8" ht="26.1" customHeight="1">
      <c r="A142" s="200" t="s">
        <v>177</v>
      </c>
      <c r="B142" s="201"/>
      <c r="C142" s="201"/>
      <c r="D142" s="201"/>
      <c r="E142" s="47" t="s">
        <v>2</v>
      </c>
      <c r="F142" s="48" t="s">
        <v>178</v>
      </c>
      <c r="G142" s="49" t="s">
        <v>179</v>
      </c>
      <c r="H142" s="50" t="s">
        <v>180</v>
      </c>
    </row>
    <row r="143" spans="1:8" ht="26.1" customHeight="1">
      <c r="A143" s="202" t="s">
        <v>181</v>
      </c>
      <c r="B143" s="203"/>
      <c r="C143" s="203"/>
      <c r="D143" s="203"/>
      <c r="E143" s="51" t="s">
        <v>182</v>
      </c>
      <c r="F143" s="52">
        <v>0.50854999999999995</v>
      </c>
      <c r="G143" s="19">
        <v>4.68</v>
      </c>
      <c r="H143" s="53">
        <v>2.38</v>
      </c>
    </row>
    <row r="144" spans="1:8" ht="26.1" customHeight="1">
      <c r="A144" s="202" t="s">
        <v>239</v>
      </c>
      <c r="B144" s="203"/>
      <c r="C144" s="203"/>
      <c r="D144" s="203"/>
      <c r="E144" s="51" t="s">
        <v>182</v>
      </c>
      <c r="F144" s="52">
        <v>5.0854999999999997E-2</v>
      </c>
      <c r="G144" s="19">
        <v>6.65</v>
      </c>
      <c r="H144" s="53">
        <v>0.34</v>
      </c>
    </row>
    <row r="145" spans="1:8" ht="26.1" customHeight="1">
      <c r="A145" s="197" t="s">
        <v>184</v>
      </c>
      <c r="B145" s="198"/>
      <c r="C145" s="198"/>
      <c r="D145" s="198"/>
      <c r="E145" s="198"/>
      <c r="F145" s="199"/>
      <c r="G145" s="198"/>
      <c r="H145" s="53">
        <v>2.72</v>
      </c>
    </row>
    <row r="146" spans="1:8" ht="26.1" customHeight="1">
      <c r="A146" s="197" t="s">
        <v>185</v>
      </c>
      <c r="B146" s="198"/>
      <c r="C146" s="198"/>
      <c r="D146" s="198"/>
      <c r="E146" s="198"/>
      <c r="F146" s="199"/>
      <c r="G146" s="198"/>
      <c r="H146" s="20">
        <v>2.38</v>
      </c>
    </row>
    <row r="147" spans="1:8" ht="26.1" customHeight="1">
      <c r="A147" s="197" t="s">
        <v>186</v>
      </c>
      <c r="B147" s="198"/>
      <c r="C147" s="198"/>
      <c r="D147" s="198"/>
      <c r="E147" s="198"/>
      <c r="F147" s="199"/>
      <c r="G147" s="198"/>
      <c r="H147" s="20">
        <v>5.09</v>
      </c>
    </row>
    <row r="148" spans="1:8" ht="26.1" customHeight="1">
      <c r="A148" s="200" t="s">
        <v>187</v>
      </c>
      <c r="B148" s="201"/>
      <c r="C148" s="201"/>
      <c r="D148" s="201"/>
      <c r="E148" s="47" t="s">
        <v>2</v>
      </c>
      <c r="F148" s="48" t="s">
        <v>188</v>
      </c>
      <c r="G148" s="49" t="s">
        <v>179</v>
      </c>
      <c r="H148" s="50" t="s">
        <v>180</v>
      </c>
    </row>
    <row r="149" spans="1:8" ht="26.1" customHeight="1">
      <c r="A149" s="202" t="s">
        <v>189</v>
      </c>
      <c r="B149" s="203"/>
      <c r="C149" s="203"/>
      <c r="D149" s="203"/>
      <c r="E149" s="51" t="s">
        <v>2</v>
      </c>
      <c r="F149" s="52">
        <v>2.4255000000000001E-5</v>
      </c>
      <c r="G149" s="19">
        <v>590.54999999999995</v>
      </c>
      <c r="H149" s="53">
        <v>0.01</v>
      </c>
    </row>
    <row r="150" spans="1:8" ht="26.1" customHeight="1">
      <c r="A150" s="202" t="s">
        <v>190</v>
      </c>
      <c r="B150" s="203"/>
      <c r="C150" s="203"/>
      <c r="D150" s="203"/>
      <c r="E150" s="51" t="s">
        <v>2</v>
      </c>
      <c r="F150" s="52">
        <v>2.4255000000000001E-5</v>
      </c>
      <c r="G150" s="19">
        <v>716.26</v>
      </c>
      <c r="H150" s="53">
        <v>0.02</v>
      </c>
    </row>
    <row r="151" spans="1:8" ht="26.1" customHeight="1">
      <c r="A151" s="202" t="s">
        <v>191</v>
      </c>
      <c r="B151" s="203"/>
      <c r="C151" s="203"/>
      <c r="D151" s="203"/>
      <c r="E151" s="51" t="s">
        <v>2</v>
      </c>
      <c r="F151" s="52">
        <v>3.7234999999999998E-5</v>
      </c>
      <c r="G151" s="19">
        <v>694.73</v>
      </c>
      <c r="H151" s="53">
        <v>0.03</v>
      </c>
    </row>
    <row r="152" spans="1:8" ht="26.1" customHeight="1">
      <c r="A152" s="202" t="s">
        <v>192</v>
      </c>
      <c r="B152" s="203"/>
      <c r="C152" s="203"/>
      <c r="D152" s="203"/>
      <c r="E152" s="51" t="s">
        <v>2</v>
      </c>
      <c r="F152" s="52">
        <v>2.9810000000000001E-5</v>
      </c>
      <c r="G152" s="19">
        <v>218.74</v>
      </c>
      <c r="H152" s="53">
        <v>0.01</v>
      </c>
    </row>
    <row r="153" spans="1:8" ht="26.1" customHeight="1">
      <c r="A153" s="202" t="s">
        <v>202</v>
      </c>
      <c r="B153" s="203"/>
      <c r="C153" s="203"/>
      <c r="D153" s="203"/>
      <c r="E153" s="51" t="s">
        <v>2</v>
      </c>
      <c r="F153" s="52">
        <v>1.1313499999999999E-4</v>
      </c>
      <c r="G153" s="19">
        <v>208.52</v>
      </c>
      <c r="H153" s="53">
        <v>0.02</v>
      </c>
    </row>
    <row r="154" spans="1:8" ht="26.1" customHeight="1">
      <c r="A154" s="202" t="s">
        <v>203</v>
      </c>
      <c r="B154" s="203"/>
      <c r="C154" s="203"/>
      <c r="D154" s="203"/>
      <c r="E154" s="51" t="s">
        <v>2</v>
      </c>
      <c r="F154" s="52">
        <v>1.4893999999999999E-4</v>
      </c>
      <c r="G154" s="19">
        <v>138.4</v>
      </c>
      <c r="H154" s="53">
        <v>0.02</v>
      </c>
    </row>
    <row r="155" spans="1:8" ht="26.1" customHeight="1">
      <c r="A155" s="202" t="s">
        <v>208</v>
      </c>
      <c r="B155" s="203"/>
      <c r="C155" s="203"/>
      <c r="D155" s="203"/>
      <c r="E155" s="51" t="s">
        <v>209</v>
      </c>
      <c r="F155" s="52">
        <v>8.8055000000000002E-4</v>
      </c>
      <c r="G155" s="19">
        <v>47.47</v>
      </c>
      <c r="H155" s="53">
        <v>0.04</v>
      </c>
    </row>
    <row r="156" spans="1:8" ht="26.1" customHeight="1">
      <c r="A156" s="202" t="s">
        <v>195</v>
      </c>
      <c r="B156" s="203"/>
      <c r="C156" s="203"/>
      <c r="D156" s="203"/>
      <c r="E156" s="51" t="s">
        <v>2</v>
      </c>
      <c r="F156" s="52">
        <v>6.8216499999999998E-4</v>
      </c>
      <c r="G156" s="19">
        <v>168.13</v>
      </c>
      <c r="H156" s="53">
        <v>0.11</v>
      </c>
    </row>
    <row r="157" spans="1:8" ht="26.1" customHeight="1">
      <c r="A157" s="202" t="s">
        <v>196</v>
      </c>
      <c r="B157" s="203"/>
      <c r="C157" s="203"/>
      <c r="D157" s="203"/>
      <c r="E157" s="51" t="s">
        <v>2</v>
      </c>
      <c r="F157" s="52">
        <v>3.9599999999999998E-4</v>
      </c>
      <c r="G157" s="19">
        <v>116.2</v>
      </c>
      <c r="H157" s="53">
        <v>0.05</v>
      </c>
    </row>
    <row r="158" spans="1:8" ht="26.1" customHeight="1">
      <c r="A158" s="202" t="s">
        <v>197</v>
      </c>
      <c r="B158" s="203"/>
      <c r="C158" s="203"/>
      <c r="D158" s="203"/>
      <c r="E158" s="51" t="s">
        <v>2</v>
      </c>
      <c r="F158" s="52">
        <v>5.9124999999999998E-4</v>
      </c>
      <c r="G158" s="19">
        <v>132.27000000000001</v>
      </c>
      <c r="H158" s="53">
        <v>0.08</v>
      </c>
    </row>
    <row r="159" spans="1:8" ht="26.1" customHeight="1">
      <c r="A159" s="202" t="s">
        <v>198</v>
      </c>
      <c r="B159" s="203"/>
      <c r="C159" s="203"/>
      <c r="D159" s="203"/>
      <c r="E159" s="51" t="s">
        <v>199</v>
      </c>
      <c r="F159" s="52">
        <v>8.3132499999999995E-4</v>
      </c>
      <c r="G159" s="19">
        <v>17.21</v>
      </c>
      <c r="H159" s="53">
        <v>0.01</v>
      </c>
    </row>
    <row r="160" spans="1:8" ht="26.1" customHeight="1">
      <c r="A160" s="202" t="s">
        <v>200</v>
      </c>
      <c r="B160" s="203"/>
      <c r="C160" s="203"/>
      <c r="D160" s="203"/>
      <c r="E160" s="51" t="s">
        <v>2</v>
      </c>
      <c r="F160" s="52">
        <v>3.6552999999999998E-4</v>
      </c>
      <c r="G160" s="19">
        <v>112</v>
      </c>
      <c r="H160" s="53">
        <v>0.04</v>
      </c>
    </row>
    <row r="161" spans="1:8" ht="26.1" customHeight="1">
      <c r="A161" s="202" t="s">
        <v>201</v>
      </c>
      <c r="B161" s="203"/>
      <c r="C161" s="203"/>
      <c r="D161" s="203"/>
      <c r="E161" s="51" t="s">
        <v>2</v>
      </c>
      <c r="F161" s="52">
        <v>8.3132499999999995E-4</v>
      </c>
      <c r="G161" s="19">
        <v>20.47</v>
      </c>
      <c r="H161" s="53">
        <v>0.02</v>
      </c>
    </row>
    <row r="162" spans="1:8" ht="26.1" customHeight="1">
      <c r="A162" s="202" t="s">
        <v>215</v>
      </c>
      <c r="B162" s="203"/>
      <c r="C162" s="203"/>
      <c r="D162" s="203"/>
      <c r="E162" s="51" t="s">
        <v>2</v>
      </c>
      <c r="F162" s="52">
        <v>8.3132499999999995E-4</v>
      </c>
      <c r="G162" s="19">
        <v>9.23</v>
      </c>
      <c r="H162" s="53">
        <v>0.01</v>
      </c>
    </row>
    <row r="163" spans="1:8" ht="26.1" customHeight="1">
      <c r="A163" s="202" t="s">
        <v>204</v>
      </c>
      <c r="B163" s="203"/>
      <c r="C163" s="203"/>
      <c r="D163" s="203"/>
      <c r="E163" s="51" t="s">
        <v>182</v>
      </c>
      <c r="F163" s="52">
        <v>0.55000000000000004</v>
      </c>
      <c r="G163" s="19">
        <v>0.01</v>
      </c>
      <c r="H163" s="53">
        <v>0.01</v>
      </c>
    </row>
    <row r="164" spans="1:8" ht="26.1" customHeight="1">
      <c r="A164" s="202" t="s">
        <v>205</v>
      </c>
      <c r="B164" s="203"/>
      <c r="C164" s="203"/>
      <c r="D164" s="203"/>
      <c r="E164" s="51" t="s">
        <v>182</v>
      </c>
      <c r="F164" s="52">
        <v>0.55000000000000004</v>
      </c>
      <c r="G164" s="19">
        <v>0.43</v>
      </c>
      <c r="H164" s="53">
        <v>0.24</v>
      </c>
    </row>
    <row r="165" spans="1:8" ht="26.1" customHeight="1">
      <c r="A165" s="202" t="s">
        <v>206</v>
      </c>
      <c r="B165" s="203"/>
      <c r="C165" s="203"/>
      <c r="D165" s="203"/>
      <c r="E165" s="51" t="s">
        <v>182</v>
      </c>
      <c r="F165" s="52">
        <v>0.55000000000000004</v>
      </c>
      <c r="G165" s="19">
        <v>0.02</v>
      </c>
      <c r="H165" s="53">
        <v>0.01</v>
      </c>
    </row>
    <row r="166" spans="1:8" ht="26.1" customHeight="1">
      <c r="A166" s="202" t="s">
        <v>207</v>
      </c>
      <c r="B166" s="203"/>
      <c r="C166" s="203"/>
      <c r="D166" s="203"/>
      <c r="E166" s="51" t="s">
        <v>182</v>
      </c>
      <c r="F166" s="52">
        <v>0.55000000000000004</v>
      </c>
      <c r="G166" s="19">
        <v>0.37</v>
      </c>
      <c r="H166" s="53">
        <v>0.2</v>
      </c>
    </row>
    <row r="167" spans="1:8" ht="26.1" customHeight="1">
      <c r="A167" s="202" t="s">
        <v>210</v>
      </c>
      <c r="B167" s="203"/>
      <c r="C167" s="203"/>
      <c r="D167" s="203"/>
      <c r="E167" s="51" t="s">
        <v>209</v>
      </c>
      <c r="F167" s="52">
        <v>7.5540299999999998E-3</v>
      </c>
      <c r="G167" s="19">
        <v>8.9</v>
      </c>
      <c r="H167" s="53">
        <v>7.0000000000000007E-2</v>
      </c>
    </row>
    <row r="168" spans="1:8" ht="26.1" customHeight="1">
      <c r="A168" s="202" t="s">
        <v>211</v>
      </c>
      <c r="B168" s="203"/>
      <c r="C168" s="203"/>
      <c r="D168" s="203"/>
      <c r="E168" s="51" t="s">
        <v>2</v>
      </c>
      <c r="F168" s="52">
        <v>6.1317959999999998E-2</v>
      </c>
      <c r="G168" s="19">
        <v>1.1000000000000001</v>
      </c>
      <c r="H168" s="53">
        <v>7.0000000000000007E-2</v>
      </c>
    </row>
    <row r="169" spans="1:8" ht="26.1" customHeight="1">
      <c r="A169" s="202" t="s">
        <v>212</v>
      </c>
      <c r="B169" s="203"/>
      <c r="C169" s="203"/>
      <c r="D169" s="203"/>
      <c r="E169" s="51" t="s">
        <v>2</v>
      </c>
      <c r="F169" s="52">
        <v>1.455465E-3</v>
      </c>
      <c r="G169" s="19">
        <v>29.37</v>
      </c>
      <c r="H169" s="53">
        <v>0.04</v>
      </c>
    </row>
    <row r="170" spans="1:8" ht="26.1" customHeight="1">
      <c r="A170" s="202" t="s">
        <v>213</v>
      </c>
      <c r="B170" s="203"/>
      <c r="C170" s="203"/>
      <c r="D170" s="203"/>
      <c r="E170" s="51" t="s">
        <v>2</v>
      </c>
      <c r="F170" s="52">
        <v>4.4094599999999996E-3</v>
      </c>
      <c r="G170" s="19">
        <v>5.62</v>
      </c>
      <c r="H170" s="53">
        <v>0.02</v>
      </c>
    </row>
    <row r="171" spans="1:8" ht="26.1" customHeight="1">
      <c r="A171" s="202" t="s">
        <v>214</v>
      </c>
      <c r="B171" s="203"/>
      <c r="C171" s="203"/>
      <c r="D171" s="203"/>
      <c r="E171" s="51" t="s">
        <v>2</v>
      </c>
      <c r="F171" s="52">
        <v>4.9880050000000002E-3</v>
      </c>
      <c r="G171" s="19">
        <v>5.21</v>
      </c>
      <c r="H171" s="53">
        <v>0.03</v>
      </c>
    </row>
    <row r="172" spans="1:8" ht="26.1" customHeight="1">
      <c r="A172" s="202" t="s">
        <v>216</v>
      </c>
      <c r="B172" s="203"/>
      <c r="C172" s="203"/>
      <c r="D172" s="203"/>
      <c r="E172" s="51" t="s">
        <v>2</v>
      </c>
      <c r="F172" s="52">
        <v>1.5015E-3</v>
      </c>
      <c r="G172" s="19">
        <v>6.79</v>
      </c>
      <c r="H172" s="53">
        <v>0.01</v>
      </c>
    </row>
    <row r="173" spans="1:8" ht="26.1" customHeight="1">
      <c r="A173" s="197" t="s">
        <v>218</v>
      </c>
      <c r="B173" s="198"/>
      <c r="C173" s="198"/>
      <c r="D173" s="198"/>
      <c r="E173" s="198"/>
      <c r="F173" s="199"/>
      <c r="G173" s="198"/>
      <c r="H173" s="20">
        <v>1.1599999999999999</v>
      </c>
    </row>
    <row r="174" spans="1:8" ht="26.1" customHeight="1">
      <c r="A174" s="200" t="s">
        <v>219</v>
      </c>
      <c r="B174" s="201"/>
      <c r="C174" s="201"/>
      <c r="D174" s="201"/>
      <c r="E174" s="201"/>
      <c r="F174" s="224"/>
      <c r="G174" s="201"/>
      <c r="H174" s="50">
        <v>6.26</v>
      </c>
    </row>
    <row r="175" spans="1:8" ht="26.1" customHeight="1">
      <c r="A175" s="200" t="s">
        <v>220</v>
      </c>
      <c r="B175" s="201"/>
      <c r="C175" s="201"/>
      <c r="D175" s="201"/>
      <c r="E175" s="201"/>
      <c r="F175" s="224"/>
      <c r="G175" s="201"/>
      <c r="H175" s="50">
        <v>1.57</v>
      </c>
    </row>
    <row r="176" spans="1:8" ht="26.1" customHeight="1">
      <c r="A176" s="200" t="s">
        <v>221</v>
      </c>
      <c r="B176" s="201"/>
      <c r="C176" s="201"/>
      <c r="D176" s="201"/>
      <c r="E176" s="201"/>
      <c r="F176" s="224"/>
      <c r="G176" s="201"/>
      <c r="H176" s="50">
        <v>7.82</v>
      </c>
    </row>
    <row r="177" spans="1:8" ht="26.1" customHeight="1">
      <c r="A177" s="202"/>
      <c r="B177" s="203"/>
      <c r="C177" s="203"/>
      <c r="D177" s="203"/>
      <c r="E177" s="203"/>
      <c r="F177" s="225"/>
      <c r="G177" s="203"/>
      <c r="H177" s="226"/>
    </row>
    <row r="178" spans="1:8" ht="26.1" customHeight="1">
      <c r="A178" s="200" t="s">
        <v>243</v>
      </c>
      <c r="B178" s="201"/>
      <c r="C178" s="201"/>
      <c r="D178" s="201"/>
      <c r="E178" s="220" t="s">
        <v>237</v>
      </c>
      <c r="F178" s="221"/>
      <c r="G178" s="222"/>
      <c r="H178" s="223"/>
    </row>
    <row r="179" spans="1:8" ht="26.1" customHeight="1">
      <c r="A179" s="204" t="s">
        <v>244</v>
      </c>
      <c r="B179" s="205"/>
      <c r="C179" s="205"/>
      <c r="D179" s="205"/>
      <c r="E179" s="205"/>
      <c r="F179" s="206"/>
      <c r="G179" s="205"/>
      <c r="H179" s="207"/>
    </row>
    <row r="180" spans="1:8" ht="26.1" customHeight="1">
      <c r="A180" s="200" t="s">
        <v>177</v>
      </c>
      <c r="B180" s="201"/>
      <c r="C180" s="201"/>
      <c r="D180" s="201"/>
      <c r="E180" s="47" t="s">
        <v>2</v>
      </c>
      <c r="F180" s="48" t="s">
        <v>178</v>
      </c>
      <c r="G180" s="49" t="s">
        <v>179</v>
      </c>
      <c r="H180" s="50" t="s">
        <v>180</v>
      </c>
    </row>
    <row r="181" spans="1:8" ht="26.1" customHeight="1">
      <c r="A181" s="202" t="s">
        <v>181</v>
      </c>
      <c r="B181" s="203"/>
      <c r="C181" s="203"/>
      <c r="D181" s="203"/>
      <c r="E181" s="51" t="s">
        <v>182</v>
      </c>
      <c r="F181" s="52">
        <v>0.16090521999999999</v>
      </c>
      <c r="G181" s="19">
        <v>4.68</v>
      </c>
      <c r="H181" s="53">
        <v>0.75</v>
      </c>
    </row>
    <row r="182" spans="1:8" ht="26.1" customHeight="1">
      <c r="A182" s="202" t="s">
        <v>245</v>
      </c>
      <c r="B182" s="203"/>
      <c r="C182" s="203"/>
      <c r="D182" s="203"/>
      <c r="E182" s="51" t="s">
        <v>182</v>
      </c>
      <c r="F182" s="52">
        <v>0.46336962999999998</v>
      </c>
      <c r="G182" s="19">
        <v>6.68</v>
      </c>
      <c r="H182" s="53">
        <v>3.1</v>
      </c>
    </row>
    <row r="183" spans="1:8" ht="26.1" customHeight="1">
      <c r="A183" s="197" t="s">
        <v>184</v>
      </c>
      <c r="B183" s="198"/>
      <c r="C183" s="198"/>
      <c r="D183" s="198"/>
      <c r="E183" s="198"/>
      <c r="F183" s="199"/>
      <c r="G183" s="198"/>
      <c r="H183" s="53">
        <v>3.85</v>
      </c>
    </row>
    <row r="184" spans="1:8" ht="26.1" customHeight="1">
      <c r="A184" s="197" t="s">
        <v>185</v>
      </c>
      <c r="B184" s="198"/>
      <c r="C184" s="198"/>
      <c r="D184" s="198"/>
      <c r="E184" s="198"/>
      <c r="F184" s="199"/>
      <c r="G184" s="198"/>
      <c r="H184" s="20">
        <v>3.36</v>
      </c>
    </row>
    <row r="185" spans="1:8" ht="26.1" customHeight="1">
      <c r="A185" s="197" t="s">
        <v>186</v>
      </c>
      <c r="B185" s="198"/>
      <c r="C185" s="198"/>
      <c r="D185" s="198"/>
      <c r="E185" s="198"/>
      <c r="F185" s="199"/>
      <c r="G185" s="198"/>
      <c r="H185" s="20">
        <v>7.21</v>
      </c>
    </row>
    <row r="186" spans="1:8" ht="26.1" customHeight="1">
      <c r="A186" s="200" t="s">
        <v>187</v>
      </c>
      <c r="B186" s="201"/>
      <c r="C186" s="201"/>
      <c r="D186" s="201"/>
      <c r="E186" s="47" t="s">
        <v>2</v>
      </c>
      <c r="F186" s="48" t="s">
        <v>188</v>
      </c>
      <c r="G186" s="49" t="s">
        <v>179</v>
      </c>
      <c r="H186" s="50" t="s">
        <v>180</v>
      </c>
    </row>
    <row r="187" spans="1:8" ht="26.1" customHeight="1">
      <c r="A187" s="202" t="s">
        <v>189</v>
      </c>
      <c r="B187" s="203"/>
      <c r="C187" s="203"/>
      <c r="D187" s="203"/>
      <c r="E187" s="51" t="s">
        <v>2</v>
      </c>
      <c r="F187" s="52">
        <v>2.7223E-5</v>
      </c>
      <c r="G187" s="19">
        <v>590.54999999999995</v>
      </c>
      <c r="H187" s="53">
        <v>0.02</v>
      </c>
    </row>
    <row r="188" spans="1:8" ht="26.1" customHeight="1">
      <c r="A188" s="202" t="s">
        <v>190</v>
      </c>
      <c r="B188" s="203"/>
      <c r="C188" s="203"/>
      <c r="D188" s="203"/>
      <c r="E188" s="51" t="s">
        <v>2</v>
      </c>
      <c r="F188" s="52">
        <v>2.7223E-5</v>
      </c>
      <c r="G188" s="19">
        <v>716.26</v>
      </c>
      <c r="H188" s="53">
        <v>0.02</v>
      </c>
    </row>
    <row r="189" spans="1:8" ht="26.1" customHeight="1">
      <c r="A189" s="202" t="s">
        <v>191</v>
      </c>
      <c r="B189" s="203"/>
      <c r="C189" s="203"/>
      <c r="D189" s="203"/>
      <c r="E189" s="51" t="s">
        <v>2</v>
      </c>
      <c r="F189" s="52">
        <v>4.1791E-5</v>
      </c>
      <c r="G189" s="19">
        <v>694.73</v>
      </c>
      <c r="H189" s="53">
        <v>0.03</v>
      </c>
    </row>
    <row r="190" spans="1:8" ht="26.1" customHeight="1">
      <c r="A190" s="202" t="s">
        <v>192</v>
      </c>
      <c r="B190" s="203"/>
      <c r="C190" s="203"/>
      <c r="D190" s="203"/>
      <c r="E190" s="51" t="s">
        <v>2</v>
      </c>
      <c r="F190" s="52">
        <v>3.3457000000000002E-5</v>
      </c>
      <c r="G190" s="19">
        <v>218.74</v>
      </c>
      <c r="H190" s="53">
        <v>0.01</v>
      </c>
    </row>
    <row r="191" spans="1:8" ht="26.1" customHeight="1">
      <c r="A191" s="202" t="s">
        <v>202</v>
      </c>
      <c r="B191" s="203"/>
      <c r="C191" s="203"/>
      <c r="D191" s="203"/>
      <c r="E191" s="51" t="s">
        <v>2</v>
      </c>
      <c r="F191" s="52">
        <v>1.2697899999999999E-4</v>
      </c>
      <c r="G191" s="19">
        <v>208.52</v>
      </c>
      <c r="H191" s="53">
        <v>0.03</v>
      </c>
    </row>
    <row r="192" spans="1:8" ht="26.1" customHeight="1">
      <c r="A192" s="202" t="s">
        <v>203</v>
      </c>
      <c r="B192" s="203"/>
      <c r="C192" s="203"/>
      <c r="D192" s="203"/>
      <c r="E192" s="51" t="s">
        <v>2</v>
      </c>
      <c r="F192" s="52">
        <v>1.6716499999999999E-4</v>
      </c>
      <c r="G192" s="19">
        <v>138.4</v>
      </c>
      <c r="H192" s="53">
        <v>0.02</v>
      </c>
    </row>
    <row r="193" spans="1:8" ht="26.1" customHeight="1">
      <c r="A193" s="202" t="s">
        <v>208</v>
      </c>
      <c r="B193" s="203"/>
      <c r="C193" s="203"/>
      <c r="D193" s="203"/>
      <c r="E193" s="51" t="s">
        <v>209</v>
      </c>
      <c r="F193" s="52">
        <v>9.8829699999999996E-4</v>
      </c>
      <c r="G193" s="19">
        <v>47.47</v>
      </c>
      <c r="H193" s="53">
        <v>0.05</v>
      </c>
    </row>
    <row r="194" spans="1:8" ht="26.1" customHeight="1">
      <c r="A194" s="202" t="s">
        <v>195</v>
      </c>
      <c r="B194" s="203"/>
      <c r="C194" s="203"/>
      <c r="D194" s="203"/>
      <c r="E194" s="51" t="s">
        <v>2</v>
      </c>
      <c r="F194" s="52">
        <v>7.65637E-4</v>
      </c>
      <c r="G194" s="19">
        <v>168.13</v>
      </c>
      <c r="H194" s="53">
        <v>0.13</v>
      </c>
    </row>
    <row r="195" spans="1:8" ht="26.1" customHeight="1">
      <c r="A195" s="202" t="s">
        <v>196</v>
      </c>
      <c r="B195" s="203"/>
      <c r="C195" s="203"/>
      <c r="D195" s="203"/>
      <c r="E195" s="51" t="s">
        <v>2</v>
      </c>
      <c r="F195" s="52">
        <v>4.4445599999999997E-4</v>
      </c>
      <c r="G195" s="19">
        <v>116.2</v>
      </c>
      <c r="H195" s="53">
        <v>0.05</v>
      </c>
    </row>
    <row r="196" spans="1:8" ht="26.1" customHeight="1">
      <c r="A196" s="202" t="s">
        <v>197</v>
      </c>
      <c r="B196" s="203"/>
      <c r="C196" s="203"/>
      <c r="D196" s="203"/>
      <c r="E196" s="51" t="s">
        <v>2</v>
      </c>
      <c r="F196" s="52">
        <v>6.6359800000000005E-4</v>
      </c>
      <c r="G196" s="19">
        <v>132.27000000000001</v>
      </c>
      <c r="H196" s="53">
        <v>0.09</v>
      </c>
    </row>
    <row r="197" spans="1:8" ht="26.1" customHeight="1">
      <c r="A197" s="202" t="s">
        <v>198</v>
      </c>
      <c r="B197" s="203"/>
      <c r="C197" s="203"/>
      <c r="D197" s="203"/>
      <c r="E197" s="51" t="s">
        <v>199</v>
      </c>
      <c r="F197" s="52">
        <v>9.3304900000000003E-4</v>
      </c>
      <c r="G197" s="19">
        <v>17.21</v>
      </c>
      <c r="H197" s="53">
        <v>0.02</v>
      </c>
    </row>
    <row r="198" spans="1:8" ht="26.1" customHeight="1">
      <c r="A198" s="202" t="s">
        <v>200</v>
      </c>
      <c r="B198" s="203"/>
      <c r="C198" s="203"/>
      <c r="D198" s="203"/>
      <c r="E198" s="51" t="s">
        <v>2</v>
      </c>
      <c r="F198" s="52">
        <v>4.1025799999999999E-4</v>
      </c>
      <c r="G198" s="19">
        <v>112</v>
      </c>
      <c r="H198" s="53">
        <v>0.05</v>
      </c>
    </row>
    <row r="199" spans="1:8" ht="26.1" customHeight="1">
      <c r="A199" s="202" t="s">
        <v>201</v>
      </c>
      <c r="B199" s="203"/>
      <c r="C199" s="203"/>
      <c r="D199" s="203"/>
      <c r="E199" s="51" t="s">
        <v>2</v>
      </c>
      <c r="F199" s="52">
        <v>9.3304900000000003E-4</v>
      </c>
      <c r="G199" s="19">
        <v>20.47</v>
      </c>
      <c r="H199" s="53">
        <v>0.02</v>
      </c>
    </row>
    <row r="200" spans="1:8" ht="26.1" customHeight="1">
      <c r="A200" s="202" t="s">
        <v>215</v>
      </c>
      <c r="B200" s="203"/>
      <c r="C200" s="203"/>
      <c r="D200" s="203"/>
      <c r="E200" s="51" t="s">
        <v>2</v>
      </c>
      <c r="F200" s="52">
        <v>9.3304900000000003E-4</v>
      </c>
      <c r="G200" s="19">
        <v>9.23</v>
      </c>
      <c r="H200" s="53">
        <v>0.01</v>
      </c>
    </row>
    <row r="201" spans="1:8" ht="26.1" customHeight="1">
      <c r="A201" s="202" t="s">
        <v>204</v>
      </c>
      <c r="B201" s="203"/>
      <c r="C201" s="203"/>
      <c r="D201" s="203"/>
      <c r="E201" s="51" t="s">
        <v>182</v>
      </c>
      <c r="F201" s="52">
        <v>0.61729999999999996</v>
      </c>
      <c r="G201" s="19">
        <v>0.01</v>
      </c>
      <c r="H201" s="53">
        <v>0.01</v>
      </c>
    </row>
    <row r="202" spans="1:8" ht="26.1" customHeight="1">
      <c r="A202" s="202" t="s">
        <v>205</v>
      </c>
      <c r="B202" s="203"/>
      <c r="C202" s="203"/>
      <c r="D202" s="203"/>
      <c r="E202" s="51" t="s">
        <v>182</v>
      </c>
      <c r="F202" s="52">
        <v>0.61729999999999996</v>
      </c>
      <c r="G202" s="19">
        <v>0.43</v>
      </c>
      <c r="H202" s="53">
        <v>0.27</v>
      </c>
    </row>
    <row r="203" spans="1:8" ht="26.1" customHeight="1">
      <c r="A203" s="202" t="s">
        <v>206</v>
      </c>
      <c r="B203" s="203"/>
      <c r="C203" s="203"/>
      <c r="D203" s="203"/>
      <c r="E203" s="51" t="s">
        <v>182</v>
      </c>
      <c r="F203" s="52">
        <v>0.61729999999999996</v>
      </c>
      <c r="G203" s="19">
        <v>0.02</v>
      </c>
      <c r="H203" s="53">
        <v>0.01</v>
      </c>
    </row>
    <row r="204" spans="1:8" ht="26.1" customHeight="1">
      <c r="A204" s="202" t="s">
        <v>207</v>
      </c>
      <c r="B204" s="203"/>
      <c r="C204" s="203"/>
      <c r="D204" s="203"/>
      <c r="E204" s="51" t="s">
        <v>182</v>
      </c>
      <c r="F204" s="52">
        <v>0.61729999999999996</v>
      </c>
      <c r="G204" s="19">
        <v>0.37</v>
      </c>
      <c r="H204" s="53">
        <v>0.23</v>
      </c>
    </row>
    <row r="205" spans="1:8" ht="26.1" customHeight="1">
      <c r="A205" s="202" t="s">
        <v>210</v>
      </c>
      <c r="B205" s="203"/>
      <c r="C205" s="203"/>
      <c r="D205" s="203"/>
      <c r="E205" s="51" t="s">
        <v>209</v>
      </c>
      <c r="F205" s="52">
        <v>8.4783689999999995E-3</v>
      </c>
      <c r="G205" s="19">
        <v>8.9</v>
      </c>
      <c r="H205" s="53">
        <v>0.08</v>
      </c>
    </row>
    <row r="206" spans="1:8" ht="26.1" customHeight="1">
      <c r="A206" s="202" t="s">
        <v>211</v>
      </c>
      <c r="B206" s="203"/>
      <c r="C206" s="203"/>
      <c r="D206" s="203"/>
      <c r="E206" s="51" t="s">
        <v>2</v>
      </c>
      <c r="F206" s="52">
        <v>6.8821048999999995E-2</v>
      </c>
      <c r="G206" s="19">
        <v>1.1000000000000001</v>
      </c>
      <c r="H206" s="53">
        <v>0.08</v>
      </c>
    </row>
    <row r="207" spans="1:8" ht="26.1" customHeight="1">
      <c r="A207" s="202" t="s">
        <v>212</v>
      </c>
      <c r="B207" s="203"/>
      <c r="C207" s="203"/>
      <c r="D207" s="203"/>
      <c r="E207" s="51" t="s">
        <v>2</v>
      </c>
      <c r="F207" s="52">
        <v>1.633561E-3</v>
      </c>
      <c r="G207" s="19">
        <v>29.37</v>
      </c>
      <c r="H207" s="53">
        <v>0.05</v>
      </c>
    </row>
    <row r="208" spans="1:8" ht="26.1" customHeight="1">
      <c r="A208" s="202" t="s">
        <v>213</v>
      </c>
      <c r="B208" s="203"/>
      <c r="C208" s="203"/>
      <c r="D208" s="203"/>
      <c r="E208" s="51" t="s">
        <v>2</v>
      </c>
      <c r="F208" s="52">
        <v>4.9490180000000003E-3</v>
      </c>
      <c r="G208" s="19">
        <v>5.62</v>
      </c>
      <c r="H208" s="53">
        <v>0.03</v>
      </c>
    </row>
    <row r="209" spans="1:8" ht="26.1" customHeight="1">
      <c r="A209" s="202" t="s">
        <v>214</v>
      </c>
      <c r="B209" s="203"/>
      <c r="C209" s="203"/>
      <c r="D209" s="203"/>
      <c r="E209" s="51" t="s">
        <v>2</v>
      </c>
      <c r="F209" s="52">
        <v>5.5983559999999996E-3</v>
      </c>
      <c r="G209" s="19">
        <v>5.21</v>
      </c>
      <c r="H209" s="53">
        <v>0.03</v>
      </c>
    </row>
    <row r="210" spans="1:8" ht="26.1" customHeight="1">
      <c r="A210" s="202" t="s">
        <v>216</v>
      </c>
      <c r="B210" s="203"/>
      <c r="C210" s="203"/>
      <c r="D210" s="203"/>
      <c r="E210" s="51" t="s">
        <v>2</v>
      </c>
      <c r="F210" s="52">
        <v>1.6852289999999999E-3</v>
      </c>
      <c r="G210" s="19">
        <v>6.79</v>
      </c>
      <c r="H210" s="53">
        <v>0.01</v>
      </c>
    </row>
    <row r="211" spans="1:8" ht="26.1" customHeight="1">
      <c r="A211" s="197" t="s">
        <v>218</v>
      </c>
      <c r="B211" s="198"/>
      <c r="C211" s="198"/>
      <c r="D211" s="198"/>
      <c r="E211" s="198"/>
      <c r="F211" s="199"/>
      <c r="G211" s="198"/>
      <c r="H211" s="20">
        <v>1.31</v>
      </c>
    </row>
    <row r="212" spans="1:8" ht="26.1" customHeight="1">
      <c r="A212" s="200" t="s">
        <v>219</v>
      </c>
      <c r="B212" s="201"/>
      <c r="C212" s="201"/>
      <c r="D212" s="201"/>
      <c r="E212" s="201"/>
      <c r="F212" s="224"/>
      <c r="G212" s="201"/>
      <c r="H212" s="50">
        <v>8.52</v>
      </c>
    </row>
    <row r="213" spans="1:8" ht="26.1" customHeight="1">
      <c r="A213" s="200" t="s">
        <v>220</v>
      </c>
      <c r="B213" s="201"/>
      <c r="C213" s="201"/>
      <c r="D213" s="201"/>
      <c r="E213" s="201"/>
      <c r="F213" s="224"/>
      <c r="G213" s="201"/>
      <c r="H213" s="50">
        <v>2.13</v>
      </c>
    </row>
    <row r="214" spans="1:8" ht="26.1" customHeight="1">
      <c r="A214" s="200" t="s">
        <v>221</v>
      </c>
      <c r="B214" s="201"/>
      <c r="C214" s="201"/>
      <c r="D214" s="201"/>
      <c r="E214" s="201"/>
      <c r="F214" s="224"/>
      <c r="G214" s="201"/>
      <c r="H214" s="50">
        <v>10.65</v>
      </c>
    </row>
    <row r="215" spans="1:8" ht="26.1" customHeight="1">
      <c r="A215" s="202"/>
      <c r="B215" s="203"/>
      <c r="C215" s="203"/>
      <c r="D215" s="203"/>
      <c r="E215" s="203"/>
      <c r="F215" s="225"/>
      <c r="G215" s="203"/>
      <c r="H215" s="226"/>
    </row>
    <row r="216" spans="1:8" ht="26.1" customHeight="1">
      <c r="A216" s="200" t="s">
        <v>246</v>
      </c>
      <c r="B216" s="201"/>
      <c r="C216" s="201"/>
      <c r="D216" s="201"/>
      <c r="E216" s="220" t="s">
        <v>247</v>
      </c>
      <c r="F216" s="221"/>
      <c r="G216" s="222"/>
      <c r="H216" s="223"/>
    </row>
    <row r="217" spans="1:8" ht="26.1" customHeight="1">
      <c r="A217" s="204" t="s">
        <v>248</v>
      </c>
      <c r="B217" s="205"/>
      <c r="C217" s="205"/>
      <c r="D217" s="205"/>
      <c r="E217" s="205"/>
      <c r="F217" s="206"/>
      <c r="G217" s="205"/>
      <c r="H217" s="207"/>
    </row>
    <row r="218" spans="1:8" ht="26.1" customHeight="1">
      <c r="A218" s="200" t="s">
        <v>177</v>
      </c>
      <c r="B218" s="201"/>
      <c r="C218" s="201"/>
      <c r="D218" s="201"/>
      <c r="E218" s="47" t="s">
        <v>2</v>
      </c>
      <c r="F218" s="48" t="s">
        <v>178</v>
      </c>
      <c r="G218" s="49" t="s">
        <v>179</v>
      </c>
      <c r="H218" s="50" t="s">
        <v>180</v>
      </c>
    </row>
    <row r="219" spans="1:8" ht="26.1" customHeight="1">
      <c r="A219" s="202" t="s">
        <v>181</v>
      </c>
      <c r="B219" s="203"/>
      <c r="C219" s="203"/>
      <c r="D219" s="203"/>
      <c r="E219" s="51" t="s">
        <v>182</v>
      </c>
      <c r="F219" s="52">
        <v>21.15568</v>
      </c>
      <c r="G219" s="19">
        <v>4.68</v>
      </c>
      <c r="H219" s="53">
        <v>99.01</v>
      </c>
    </row>
    <row r="220" spans="1:8" ht="26.1" customHeight="1">
      <c r="A220" s="202" t="s">
        <v>249</v>
      </c>
      <c r="B220" s="203"/>
      <c r="C220" s="203"/>
      <c r="D220" s="203"/>
      <c r="E220" s="51" t="s">
        <v>182</v>
      </c>
      <c r="F220" s="52">
        <v>17.703025</v>
      </c>
      <c r="G220" s="19">
        <v>6.65</v>
      </c>
      <c r="H220" s="53">
        <v>117.73</v>
      </c>
    </row>
    <row r="221" spans="1:8" ht="26.1" customHeight="1">
      <c r="A221" s="202" t="s">
        <v>250</v>
      </c>
      <c r="B221" s="203"/>
      <c r="C221" s="203"/>
      <c r="D221" s="203"/>
      <c r="E221" s="51" t="s">
        <v>182</v>
      </c>
      <c r="F221" s="52">
        <v>2.6884250000000001</v>
      </c>
      <c r="G221" s="19">
        <v>4.71</v>
      </c>
      <c r="H221" s="53">
        <v>12.66</v>
      </c>
    </row>
    <row r="222" spans="1:8" ht="26.1" customHeight="1">
      <c r="A222" s="202" t="s">
        <v>224</v>
      </c>
      <c r="B222" s="203"/>
      <c r="C222" s="203"/>
      <c r="D222" s="203"/>
      <c r="E222" s="51" t="s">
        <v>182</v>
      </c>
      <c r="F222" s="52">
        <v>4</v>
      </c>
      <c r="G222" s="19">
        <v>4</v>
      </c>
      <c r="H222" s="53">
        <v>16</v>
      </c>
    </row>
    <row r="223" spans="1:8" ht="26.1" customHeight="1">
      <c r="A223" s="202" t="s">
        <v>251</v>
      </c>
      <c r="B223" s="203"/>
      <c r="C223" s="203"/>
      <c r="D223" s="203"/>
      <c r="E223" s="51" t="s">
        <v>182</v>
      </c>
      <c r="F223" s="52">
        <v>20</v>
      </c>
      <c r="G223" s="19">
        <v>7</v>
      </c>
      <c r="H223" s="53">
        <v>140</v>
      </c>
    </row>
    <row r="224" spans="1:8" ht="26.1" customHeight="1">
      <c r="A224" s="197" t="s">
        <v>184</v>
      </c>
      <c r="B224" s="198"/>
      <c r="C224" s="198"/>
      <c r="D224" s="198"/>
      <c r="E224" s="198"/>
      <c r="F224" s="199"/>
      <c r="G224" s="198"/>
      <c r="H224" s="53">
        <v>385.4</v>
      </c>
    </row>
    <row r="225" spans="1:8" ht="26.1" customHeight="1">
      <c r="A225" s="197" t="s">
        <v>185</v>
      </c>
      <c r="B225" s="198"/>
      <c r="C225" s="198"/>
      <c r="D225" s="198"/>
      <c r="E225" s="198"/>
      <c r="F225" s="199"/>
      <c r="G225" s="198"/>
      <c r="H225" s="20">
        <v>336.84</v>
      </c>
    </row>
    <row r="226" spans="1:8" ht="26.1" customHeight="1">
      <c r="A226" s="197" t="s">
        <v>186</v>
      </c>
      <c r="B226" s="198"/>
      <c r="C226" s="198"/>
      <c r="D226" s="198"/>
      <c r="E226" s="198"/>
      <c r="F226" s="199"/>
      <c r="G226" s="198"/>
      <c r="H226" s="20">
        <v>722.23</v>
      </c>
    </row>
    <row r="227" spans="1:8" ht="26.1" customHeight="1">
      <c r="A227" s="200" t="s">
        <v>187</v>
      </c>
      <c r="B227" s="201"/>
      <c r="C227" s="201"/>
      <c r="D227" s="201"/>
      <c r="E227" s="47" t="s">
        <v>2</v>
      </c>
      <c r="F227" s="48" t="s">
        <v>188</v>
      </c>
      <c r="G227" s="49" t="s">
        <v>179</v>
      </c>
      <c r="H227" s="50" t="s">
        <v>180</v>
      </c>
    </row>
    <row r="228" spans="1:8" ht="26.1" customHeight="1">
      <c r="A228" s="202" t="s">
        <v>189</v>
      </c>
      <c r="B228" s="203"/>
      <c r="C228" s="203"/>
      <c r="D228" s="203"/>
      <c r="E228" s="51" t="s">
        <v>2</v>
      </c>
      <c r="F228" s="52">
        <v>2.8620899999999999E-3</v>
      </c>
      <c r="G228" s="19">
        <v>590.54999999999995</v>
      </c>
      <c r="H228" s="53">
        <v>1.69</v>
      </c>
    </row>
    <row r="229" spans="1:8" ht="26.1" customHeight="1">
      <c r="A229" s="202" t="s">
        <v>190</v>
      </c>
      <c r="B229" s="203"/>
      <c r="C229" s="203"/>
      <c r="D229" s="203"/>
      <c r="E229" s="51" t="s">
        <v>2</v>
      </c>
      <c r="F229" s="52">
        <v>2.8620899999999999E-3</v>
      </c>
      <c r="G229" s="19">
        <v>716.26</v>
      </c>
      <c r="H229" s="53">
        <v>2.0499999999999998</v>
      </c>
    </row>
    <row r="230" spans="1:8" ht="26.1" customHeight="1">
      <c r="A230" s="202" t="s">
        <v>191</v>
      </c>
      <c r="B230" s="203"/>
      <c r="C230" s="203"/>
      <c r="D230" s="203"/>
      <c r="E230" s="51" t="s">
        <v>2</v>
      </c>
      <c r="F230" s="52">
        <v>4.3937300000000002E-3</v>
      </c>
      <c r="G230" s="19">
        <v>694.73</v>
      </c>
      <c r="H230" s="53">
        <v>3.05</v>
      </c>
    </row>
    <row r="231" spans="1:8" ht="26.1" customHeight="1">
      <c r="A231" s="202" t="s">
        <v>192</v>
      </c>
      <c r="B231" s="203"/>
      <c r="C231" s="203"/>
      <c r="D231" s="203"/>
      <c r="E231" s="51" t="s">
        <v>2</v>
      </c>
      <c r="F231" s="52">
        <v>3.5175800000000002E-3</v>
      </c>
      <c r="G231" s="19">
        <v>218.74</v>
      </c>
      <c r="H231" s="53">
        <v>0.77</v>
      </c>
    </row>
    <row r="232" spans="1:8" ht="26.1" customHeight="1">
      <c r="A232" s="202" t="s">
        <v>202</v>
      </c>
      <c r="B232" s="203"/>
      <c r="C232" s="203"/>
      <c r="D232" s="203"/>
      <c r="E232" s="51" t="s">
        <v>2</v>
      </c>
      <c r="F232" s="52">
        <v>1.3349929999999999E-2</v>
      </c>
      <c r="G232" s="19">
        <v>208.52</v>
      </c>
      <c r="H232" s="53">
        <v>2.78</v>
      </c>
    </row>
    <row r="233" spans="1:8" ht="26.1" customHeight="1">
      <c r="A233" s="202" t="s">
        <v>252</v>
      </c>
      <c r="B233" s="203"/>
      <c r="C233" s="203"/>
      <c r="D233" s="203"/>
      <c r="E233" s="51" t="s">
        <v>2</v>
      </c>
      <c r="F233" s="52">
        <v>4.1260000000000003E-3</v>
      </c>
      <c r="G233" s="19">
        <v>1281.46</v>
      </c>
      <c r="H233" s="53">
        <v>5.29</v>
      </c>
    </row>
    <row r="234" spans="1:8" ht="26.1" customHeight="1">
      <c r="A234" s="202" t="s">
        <v>195</v>
      </c>
      <c r="B234" s="203"/>
      <c r="C234" s="203"/>
      <c r="D234" s="203"/>
      <c r="E234" s="51" t="s">
        <v>2</v>
      </c>
      <c r="F234" s="52">
        <v>8.049547E-2</v>
      </c>
      <c r="G234" s="19">
        <v>168.13</v>
      </c>
      <c r="H234" s="53">
        <v>13.53</v>
      </c>
    </row>
    <row r="235" spans="1:8" ht="26.1" customHeight="1">
      <c r="A235" s="202" t="s">
        <v>196</v>
      </c>
      <c r="B235" s="203"/>
      <c r="C235" s="203"/>
      <c r="D235" s="203"/>
      <c r="E235" s="51" t="s">
        <v>2</v>
      </c>
      <c r="F235" s="52">
        <v>4.6727999999999999E-2</v>
      </c>
      <c r="G235" s="19">
        <v>116.2</v>
      </c>
      <c r="H235" s="53">
        <v>5.43</v>
      </c>
    </row>
    <row r="236" spans="1:8" ht="26.1" customHeight="1">
      <c r="A236" s="202" t="s">
        <v>197</v>
      </c>
      <c r="B236" s="203"/>
      <c r="C236" s="203"/>
      <c r="D236" s="203"/>
      <c r="E236" s="51" t="s">
        <v>2</v>
      </c>
      <c r="F236" s="52">
        <v>6.9767499999999996E-2</v>
      </c>
      <c r="G236" s="19">
        <v>132.27000000000001</v>
      </c>
      <c r="H236" s="53">
        <v>9.23</v>
      </c>
    </row>
    <row r="237" spans="1:8" ht="26.1" customHeight="1">
      <c r="A237" s="202" t="s">
        <v>198</v>
      </c>
      <c r="B237" s="203"/>
      <c r="C237" s="203"/>
      <c r="D237" s="203"/>
      <c r="E237" s="51" t="s">
        <v>199</v>
      </c>
      <c r="F237" s="52">
        <v>9.8096349999999999E-2</v>
      </c>
      <c r="G237" s="19">
        <v>17.21</v>
      </c>
      <c r="H237" s="53">
        <v>1.69</v>
      </c>
    </row>
    <row r="238" spans="1:8" ht="26.1" customHeight="1">
      <c r="A238" s="202" t="s">
        <v>200</v>
      </c>
      <c r="B238" s="203"/>
      <c r="C238" s="203"/>
      <c r="D238" s="203"/>
      <c r="E238" s="51" t="s">
        <v>2</v>
      </c>
      <c r="F238" s="52">
        <v>4.3132539999999997E-2</v>
      </c>
      <c r="G238" s="19">
        <v>112</v>
      </c>
      <c r="H238" s="53">
        <v>4.83</v>
      </c>
    </row>
    <row r="239" spans="1:8" ht="26.1" customHeight="1">
      <c r="A239" s="202" t="s">
        <v>201</v>
      </c>
      <c r="B239" s="203"/>
      <c r="C239" s="203"/>
      <c r="D239" s="203"/>
      <c r="E239" s="51" t="s">
        <v>2</v>
      </c>
      <c r="F239" s="52">
        <v>9.8096349999999999E-2</v>
      </c>
      <c r="G239" s="19">
        <v>20.47</v>
      </c>
      <c r="H239" s="53">
        <v>2.0099999999999998</v>
      </c>
    </row>
    <row r="240" spans="1:8" ht="26.1" customHeight="1">
      <c r="A240" s="202" t="s">
        <v>215</v>
      </c>
      <c r="B240" s="203"/>
      <c r="C240" s="203"/>
      <c r="D240" s="203"/>
      <c r="E240" s="51" t="s">
        <v>2</v>
      </c>
      <c r="F240" s="52">
        <v>9.8096349999999999E-2</v>
      </c>
      <c r="G240" s="19">
        <v>9.23</v>
      </c>
      <c r="H240" s="53">
        <v>0.91</v>
      </c>
    </row>
    <row r="241" spans="1:8" ht="26.1" customHeight="1">
      <c r="A241" s="202" t="s">
        <v>203</v>
      </c>
      <c r="B241" s="203"/>
      <c r="C241" s="203"/>
      <c r="D241" s="203"/>
      <c r="E241" s="51" t="s">
        <v>2</v>
      </c>
      <c r="F241" s="52">
        <v>1.7574920000000001E-2</v>
      </c>
      <c r="G241" s="19">
        <v>138.4</v>
      </c>
      <c r="H241" s="53">
        <v>2.4300000000000002</v>
      </c>
    </row>
    <row r="242" spans="1:8" ht="26.1" customHeight="1">
      <c r="A242" s="202" t="s">
        <v>208</v>
      </c>
      <c r="B242" s="203"/>
      <c r="C242" s="203"/>
      <c r="D242" s="203"/>
      <c r="E242" s="51" t="s">
        <v>209</v>
      </c>
      <c r="F242" s="52">
        <v>0.10390489999999999</v>
      </c>
      <c r="G242" s="19">
        <v>47.47</v>
      </c>
      <c r="H242" s="53">
        <v>4.93</v>
      </c>
    </row>
    <row r="243" spans="1:8" ht="26.1" customHeight="1">
      <c r="A243" s="202" t="s">
        <v>210</v>
      </c>
      <c r="B243" s="203"/>
      <c r="C243" s="203"/>
      <c r="D243" s="203"/>
      <c r="E243" s="51" t="s">
        <v>209</v>
      </c>
      <c r="F243" s="52">
        <v>0.89137553999999997</v>
      </c>
      <c r="G243" s="19">
        <v>8.9</v>
      </c>
      <c r="H243" s="53">
        <v>7.93</v>
      </c>
    </row>
    <row r="244" spans="1:8" ht="26.1" customHeight="1">
      <c r="A244" s="202" t="s">
        <v>212</v>
      </c>
      <c r="B244" s="203"/>
      <c r="C244" s="203"/>
      <c r="D244" s="203"/>
      <c r="E244" s="51" t="s">
        <v>2</v>
      </c>
      <c r="F244" s="52">
        <v>0.17174486999999999</v>
      </c>
      <c r="G244" s="19">
        <v>29.37</v>
      </c>
      <c r="H244" s="53">
        <v>5.04</v>
      </c>
    </row>
    <row r="245" spans="1:8" ht="26.1" customHeight="1">
      <c r="A245" s="202" t="s">
        <v>213</v>
      </c>
      <c r="B245" s="203"/>
      <c r="C245" s="203"/>
      <c r="D245" s="203"/>
      <c r="E245" s="51" t="s">
        <v>2</v>
      </c>
      <c r="F245" s="52">
        <v>0.52031627999999996</v>
      </c>
      <c r="G245" s="19">
        <v>5.62</v>
      </c>
      <c r="H245" s="53">
        <v>2.92</v>
      </c>
    </row>
    <row r="246" spans="1:8" ht="26.1" customHeight="1">
      <c r="A246" s="202" t="s">
        <v>214</v>
      </c>
      <c r="B246" s="203"/>
      <c r="C246" s="203"/>
      <c r="D246" s="203"/>
      <c r="E246" s="51" t="s">
        <v>2</v>
      </c>
      <c r="F246" s="52">
        <v>0.58858458999999996</v>
      </c>
      <c r="G246" s="19">
        <v>5.21</v>
      </c>
      <c r="H246" s="53">
        <v>3.07</v>
      </c>
    </row>
    <row r="247" spans="1:8" ht="26.1" customHeight="1">
      <c r="A247" s="202" t="s">
        <v>216</v>
      </c>
      <c r="B247" s="203"/>
      <c r="C247" s="203"/>
      <c r="D247" s="203"/>
      <c r="E247" s="51" t="s">
        <v>2</v>
      </c>
      <c r="F247" s="52">
        <v>0.177177</v>
      </c>
      <c r="G247" s="19">
        <v>6.79</v>
      </c>
      <c r="H247" s="53">
        <v>1.2</v>
      </c>
    </row>
    <row r="248" spans="1:8" ht="26.1" customHeight="1">
      <c r="A248" s="202" t="s">
        <v>253</v>
      </c>
      <c r="B248" s="203"/>
      <c r="C248" s="203"/>
      <c r="D248" s="203"/>
      <c r="E248" s="51" t="s">
        <v>2</v>
      </c>
      <c r="F248" s="52">
        <v>1</v>
      </c>
      <c r="G248" s="19">
        <v>110</v>
      </c>
      <c r="H248" s="53">
        <v>110</v>
      </c>
    </row>
    <row r="249" spans="1:8" ht="26.1" customHeight="1">
      <c r="A249" s="202" t="s">
        <v>254</v>
      </c>
      <c r="B249" s="203"/>
      <c r="C249" s="203"/>
      <c r="D249" s="203"/>
      <c r="E249" s="51" t="s">
        <v>2</v>
      </c>
      <c r="F249" s="52">
        <v>1</v>
      </c>
      <c r="G249" s="19">
        <v>385</v>
      </c>
      <c r="H249" s="53">
        <v>385</v>
      </c>
    </row>
    <row r="250" spans="1:8" ht="26.1" customHeight="1">
      <c r="A250" s="202" t="s">
        <v>255</v>
      </c>
      <c r="B250" s="203"/>
      <c r="C250" s="203"/>
      <c r="D250" s="203"/>
      <c r="E250" s="51" t="s">
        <v>2</v>
      </c>
      <c r="F250" s="52">
        <v>2</v>
      </c>
      <c r="G250" s="19">
        <v>3753.43</v>
      </c>
      <c r="H250" s="53">
        <v>7506.86</v>
      </c>
    </row>
    <row r="251" spans="1:8" ht="26.1" customHeight="1">
      <c r="A251" s="202" t="s">
        <v>256</v>
      </c>
      <c r="B251" s="203"/>
      <c r="C251" s="203"/>
      <c r="D251" s="203"/>
      <c r="E251" s="51" t="s">
        <v>2</v>
      </c>
      <c r="F251" s="52">
        <v>0.48580000000000001</v>
      </c>
      <c r="G251" s="19">
        <v>2.4</v>
      </c>
      <c r="H251" s="53">
        <v>1.17</v>
      </c>
    </row>
    <row r="252" spans="1:8" ht="26.1" customHeight="1">
      <c r="A252" s="202" t="s">
        <v>257</v>
      </c>
      <c r="B252" s="203"/>
      <c r="C252" s="203"/>
      <c r="D252" s="203"/>
      <c r="E252" s="51" t="s">
        <v>2</v>
      </c>
      <c r="F252" s="52">
        <v>1</v>
      </c>
      <c r="G252" s="19">
        <v>35.99</v>
      </c>
      <c r="H252" s="53">
        <v>35.99</v>
      </c>
    </row>
    <row r="253" spans="1:8" ht="26.1" customHeight="1">
      <c r="A253" s="202" t="s">
        <v>258</v>
      </c>
      <c r="B253" s="203"/>
      <c r="C253" s="203"/>
      <c r="D253" s="203"/>
      <c r="E253" s="51" t="s">
        <v>2</v>
      </c>
      <c r="F253" s="52">
        <v>1</v>
      </c>
      <c r="G253" s="19">
        <v>48.75</v>
      </c>
      <c r="H253" s="53">
        <v>48.75</v>
      </c>
    </row>
    <row r="254" spans="1:8" ht="26.1" customHeight="1">
      <c r="A254" s="202" t="s">
        <v>259</v>
      </c>
      <c r="B254" s="203"/>
      <c r="C254" s="203"/>
      <c r="D254" s="203"/>
      <c r="E254" s="51" t="s">
        <v>2</v>
      </c>
      <c r="F254" s="52">
        <v>1</v>
      </c>
      <c r="G254" s="19">
        <v>140.82</v>
      </c>
      <c r="H254" s="53">
        <v>140.82</v>
      </c>
    </row>
    <row r="255" spans="1:8" ht="26.1" customHeight="1">
      <c r="A255" s="202" t="s">
        <v>260</v>
      </c>
      <c r="B255" s="203"/>
      <c r="C255" s="203"/>
      <c r="D255" s="203"/>
      <c r="E255" s="51" t="s">
        <v>2</v>
      </c>
      <c r="F255" s="52">
        <v>1</v>
      </c>
      <c r="G255" s="19">
        <v>143.82</v>
      </c>
      <c r="H255" s="53">
        <v>143.82</v>
      </c>
    </row>
    <row r="256" spans="1:8" ht="26.1" customHeight="1">
      <c r="A256" s="202" t="s">
        <v>204</v>
      </c>
      <c r="B256" s="203"/>
      <c r="C256" s="203"/>
      <c r="D256" s="203"/>
      <c r="E256" s="51" t="s">
        <v>182</v>
      </c>
      <c r="F256" s="52">
        <v>64.900000000000006</v>
      </c>
      <c r="G256" s="19">
        <v>0.01</v>
      </c>
      <c r="H256" s="53">
        <v>0.65</v>
      </c>
    </row>
    <row r="257" spans="1:8" ht="26.1" customHeight="1">
      <c r="A257" s="202" t="s">
        <v>205</v>
      </c>
      <c r="B257" s="203"/>
      <c r="C257" s="203"/>
      <c r="D257" s="203"/>
      <c r="E257" s="51" t="s">
        <v>182</v>
      </c>
      <c r="F257" s="52">
        <v>64.900000000000006</v>
      </c>
      <c r="G257" s="19">
        <v>0.43</v>
      </c>
      <c r="H257" s="53">
        <v>27.91</v>
      </c>
    </row>
    <row r="258" spans="1:8" ht="26.1" customHeight="1">
      <c r="A258" s="202" t="s">
        <v>206</v>
      </c>
      <c r="B258" s="203"/>
      <c r="C258" s="203"/>
      <c r="D258" s="203"/>
      <c r="E258" s="51" t="s">
        <v>182</v>
      </c>
      <c r="F258" s="52">
        <v>64.900000000000006</v>
      </c>
      <c r="G258" s="19">
        <v>0.02</v>
      </c>
      <c r="H258" s="53">
        <v>1.3</v>
      </c>
    </row>
    <row r="259" spans="1:8" ht="26.1" customHeight="1">
      <c r="A259" s="202" t="s">
        <v>207</v>
      </c>
      <c r="B259" s="203"/>
      <c r="C259" s="203"/>
      <c r="D259" s="203"/>
      <c r="E259" s="51" t="s">
        <v>182</v>
      </c>
      <c r="F259" s="52">
        <v>64.900000000000006</v>
      </c>
      <c r="G259" s="19">
        <v>0.37</v>
      </c>
      <c r="H259" s="53">
        <v>24.01</v>
      </c>
    </row>
    <row r="260" spans="1:8" ht="26.1" customHeight="1">
      <c r="A260" s="202" t="s">
        <v>211</v>
      </c>
      <c r="B260" s="203"/>
      <c r="C260" s="203"/>
      <c r="D260" s="203"/>
      <c r="E260" s="51" t="s">
        <v>2</v>
      </c>
      <c r="F260" s="52">
        <v>7.2355192800000001</v>
      </c>
      <c r="G260" s="19">
        <v>1.1000000000000001</v>
      </c>
      <c r="H260" s="53">
        <v>7.96</v>
      </c>
    </row>
    <row r="261" spans="1:8" ht="26.1" customHeight="1">
      <c r="A261" s="197" t="s">
        <v>218</v>
      </c>
      <c r="B261" s="198"/>
      <c r="C261" s="198"/>
      <c r="D261" s="198"/>
      <c r="E261" s="198"/>
      <c r="F261" s="199"/>
      <c r="G261" s="198"/>
      <c r="H261" s="20">
        <v>8515.0300000000007</v>
      </c>
    </row>
    <row r="262" spans="1:8" ht="26.1" customHeight="1">
      <c r="A262" s="200" t="s">
        <v>219</v>
      </c>
      <c r="B262" s="201"/>
      <c r="C262" s="201"/>
      <c r="D262" s="201"/>
      <c r="E262" s="201"/>
      <c r="F262" s="224"/>
      <c r="G262" s="201"/>
      <c r="H262" s="50">
        <v>9237.26</v>
      </c>
    </row>
    <row r="263" spans="1:8" ht="26.1" customHeight="1">
      <c r="A263" s="200" t="s">
        <v>220</v>
      </c>
      <c r="B263" s="201"/>
      <c r="C263" s="201"/>
      <c r="D263" s="201"/>
      <c r="E263" s="201"/>
      <c r="F263" s="224"/>
      <c r="G263" s="201"/>
      <c r="H263" s="50">
        <v>2312.09</v>
      </c>
    </row>
    <row r="264" spans="1:8" ht="26.1" customHeight="1">
      <c r="A264" s="200" t="s">
        <v>221</v>
      </c>
      <c r="B264" s="201"/>
      <c r="C264" s="201"/>
      <c r="D264" s="201"/>
      <c r="E264" s="201"/>
      <c r="F264" s="224"/>
      <c r="G264" s="201"/>
      <c r="H264" s="50">
        <v>11549.34</v>
      </c>
    </row>
    <row r="265" spans="1:8" ht="26.1" customHeight="1">
      <c r="A265" s="202"/>
      <c r="B265" s="203"/>
      <c r="C265" s="203"/>
      <c r="D265" s="203"/>
      <c r="E265" s="203"/>
      <c r="F265" s="225"/>
      <c r="G265" s="203"/>
      <c r="H265" s="226"/>
    </row>
    <row r="266" spans="1:8" ht="26.1" customHeight="1">
      <c r="A266" s="200" t="s">
        <v>261</v>
      </c>
      <c r="B266" s="201"/>
      <c r="C266" s="201"/>
      <c r="D266" s="201"/>
      <c r="E266" s="220" t="s">
        <v>175</v>
      </c>
      <c r="F266" s="221"/>
      <c r="G266" s="222"/>
      <c r="H266" s="223"/>
    </row>
    <row r="267" spans="1:8" ht="26.1" customHeight="1">
      <c r="A267" s="204" t="s">
        <v>262</v>
      </c>
      <c r="B267" s="205"/>
      <c r="C267" s="205"/>
      <c r="D267" s="205"/>
      <c r="E267" s="205"/>
      <c r="F267" s="206"/>
      <c r="G267" s="205"/>
      <c r="H267" s="207"/>
    </row>
    <row r="268" spans="1:8" ht="26.1" customHeight="1">
      <c r="A268" s="200" t="s">
        <v>177</v>
      </c>
      <c r="B268" s="201"/>
      <c r="C268" s="201"/>
      <c r="D268" s="201"/>
      <c r="E268" s="47" t="s">
        <v>2</v>
      </c>
      <c r="F268" s="48" t="s">
        <v>178</v>
      </c>
      <c r="G268" s="49" t="s">
        <v>179</v>
      </c>
      <c r="H268" s="50" t="s">
        <v>180</v>
      </c>
    </row>
    <row r="269" spans="1:8" ht="26.1" customHeight="1">
      <c r="A269" s="202" t="s">
        <v>181</v>
      </c>
      <c r="B269" s="203"/>
      <c r="C269" s="203"/>
      <c r="D269" s="203"/>
      <c r="E269" s="51" t="s">
        <v>182</v>
      </c>
      <c r="F269" s="52">
        <v>3.55985</v>
      </c>
      <c r="G269" s="19">
        <v>4.68</v>
      </c>
      <c r="H269" s="53">
        <v>16.66</v>
      </c>
    </row>
    <row r="270" spans="1:8" ht="26.1" customHeight="1">
      <c r="A270" s="202" t="s">
        <v>249</v>
      </c>
      <c r="B270" s="203"/>
      <c r="C270" s="203"/>
      <c r="D270" s="203"/>
      <c r="E270" s="51" t="s">
        <v>182</v>
      </c>
      <c r="F270" s="52">
        <v>3.5507499999999999</v>
      </c>
      <c r="G270" s="19">
        <v>6.65</v>
      </c>
      <c r="H270" s="53">
        <v>23.61</v>
      </c>
    </row>
    <row r="271" spans="1:8" ht="26.1" customHeight="1">
      <c r="A271" s="197" t="s">
        <v>184</v>
      </c>
      <c r="B271" s="198"/>
      <c r="C271" s="198"/>
      <c r="D271" s="198"/>
      <c r="E271" s="198"/>
      <c r="F271" s="199"/>
      <c r="G271" s="198"/>
      <c r="H271" s="53">
        <v>40.270000000000003</v>
      </c>
    </row>
    <row r="272" spans="1:8" ht="26.1" customHeight="1">
      <c r="A272" s="197" t="s">
        <v>185</v>
      </c>
      <c r="B272" s="198"/>
      <c r="C272" s="198"/>
      <c r="D272" s="198"/>
      <c r="E272" s="198"/>
      <c r="F272" s="199"/>
      <c r="G272" s="198"/>
      <c r="H272" s="20">
        <v>35.200000000000003</v>
      </c>
    </row>
    <row r="273" spans="1:8" ht="26.1" customHeight="1">
      <c r="A273" s="197" t="s">
        <v>186</v>
      </c>
      <c r="B273" s="198"/>
      <c r="C273" s="198"/>
      <c r="D273" s="198"/>
      <c r="E273" s="198"/>
      <c r="F273" s="199"/>
      <c r="G273" s="198"/>
      <c r="H273" s="20">
        <v>75.47</v>
      </c>
    </row>
    <row r="274" spans="1:8" ht="26.1" customHeight="1">
      <c r="A274" s="200" t="s">
        <v>187</v>
      </c>
      <c r="B274" s="201"/>
      <c r="C274" s="201"/>
      <c r="D274" s="201"/>
      <c r="E274" s="47" t="s">
        <v>2</v>
      </c>
      <c r="F274" s="48" t="s">
        <v>188</v>
      </c>
      <c r="G274" s="49" t="s">
        <v>179</v>
      </c>
      <c r="H274" s="50" t="s">
        <v>180</v>
      </c>
    </row>
    <row r="275" spans="1:8" ht="26.1" customHeight="1">
      <c r="A275" s="202" t="s">
        <v>189</v>
      </c>
      <c r="B275" s="203"/>
      <c r="C275" s="203"/>
      <c r="D275" s="203"/>
      <c r="E275" s="51" t="s">
        <v>2</v>
      </c>
      <c r="F275" s="52">
        <v>3.0870000000000002E-4</v>
      </c>
      <c r="G275" s="19">
        <v>590.54999999999995</v>
      </c>
      <c r="H275" s="53">
        <v>0.18</v>
      </c>
    </row>
    <row r="276" spans="1:8" ht="26.1" customHeight="1">
      <c r="A276" s="202" t="s">
        <v>190</v>
      </c>
      <c r="B276" s="203"/>
      <c r="C276" s="203"/>
      <c r="D276" s="203"/>
      <c r="E276" s="51" t="s">
        <v>2</v>
      </c>
      <c r="F276" s="52">
        <v>3.0870000000000002E-4</v>
      </c>
      <c r="G276" s="19">
        <v>716.26</v>
      </c>
      <c r="H276" s="53">
        <v>0.22</v>
      </c>
    </row>
    <row r="277" spans="1:8" ht="26.1" customHeight="1">
      <c r="A277" s="202" t="s">
        <v>191</v>
      </c>
      <c r="B277" s="203"/>
      <c r="C277" s="203"/>
      <c r="D277" s="203"/>
      <c r="E277" s="51" t="s">
        <v>2</v>
      </c>
      <c r="F277" s="52">
        <v>4.7390000000000003E-4</v>
      </c>
      <c r="G277" s="19">
        <v>694.73</v>
      </c>
      <c r="H277" s="53">
        <v>0.33</v>
      </c>
    </row>
    <row r="278" spans="1:8" ht="26.1" customHeight="1">
      <c r="A278" s="202" t="s">
        <v>192</v>
      </c>
      <c r="B278" s="203"/>
      <c r="C278" s="203"/>
      <c r="D278" s="203"/>
      <c r="E278" s="51" t="s">
        <v>2</v>
      </c>
      <c r="F278" s="52">
        <v>3.7940000000000001E-4</v>
      </c>
      <c r="G278" s="19">
        <v>218.74</v>
      </c>
      <c r="H278" s="53">
        <v>0.08</v>
      </c>
    </row>
    <row r="279" spans="1:8" ht="26.1" customHeight="1">
      <c r="A279" s="202" t="s">
        <v>202</v>
      </c>
      <c r="B279" s="203"/>
      <c r="C279" s="203"/>
      <c r="D279" s="203"/>
      <c r="E279" s="51" t="s">
        <v>2</v>
      </c>
      <c r="F279" s="52">
        <v>1.4399E-3</v>
      </c>
      <c r="G279" s="19">
        <v>208.52</v>
      </c>
      <c r="H279" s="53">
        <v>0.3</v>
      </c>
    </row>
    <row r="280" spans="1:8" ht="26.1" customHeight="1">
      <c r="A280" s="202" t="s">
        <v>203</v>
      </c>
      <c r="B280" s="203"/>
      <c r="C280" s="203"/>
      <c r="D280" s="203"/>
      <c r="E280" s="51" t="s">
        <v>2</v>
      </c>
      <c r="F280" s="52">
        <v>1.8956000000000001E-3</v>
      </c>
      <c r="G280" s="19">
        <v>138.4</v>
      </c>
      <c r="H280" s="53">
        <v>0.26</v>
      </c>
    </row>
    <row r="281" spans="1:8" ht="26.1" customHeight="1">
      <c r="A281" s="202" t="s">
        <v>208</v>
      </c>
      <c r="B281" s="203"/>
      <c r="C281" s="203"/>
      <c r="D281" s="203"/>
      <c r="E281" s="51" t="s">
        <v>209</v>
      </c>
      <c r="F281" s="52">
        <v>1.1207E-2</v>
      </c>
      <c r="G281" s="19">
        <v>47.47</v>
      </c>
      <c r="H281" s="53">
        <v>0.53</v>
      </c>
    </row>
    <row r="282" spans="1:8" ht="26.1" customHeight="1">
      <c r="A282" s="202" t="s">
        <v>195</v>
      </c>
      <c r="B282" s="203"/>
      <c r="C282" s="203"/>
      <c r="D282" s="203"/>
      <c r="E282" s="51" t="s">
        <v>2</v>
      </c>
      <c r="F282" s="52">
        <v>8.6820999999999999E-3</v>
      </c>
      <c r="G282" s="19">
        <v>168.13</v>
      </c>
      <c r="H282" s="53">
        <v>1.46</v>
      </c>
    </row>
    <row r="283" spans="1:8" ht="26.1" customHeight="1">
      <c r="A283" s="202" t="s">
        <v>196</v>
      </c>
      <c r="B283" s="203"/>
      <c r="C283" s="203"/>
      <c r="D283" s="203"/>
      <c r="E283" s="51" t="s">
        <v>2</v>
      </c>
      <c r="F283" s="52">
        <v>5.0400000000000002E-3</v>
      </c>
      <c r="G283" s="19">
        <v>116.2</v>
      </c>
      <c r="H283" s="53">
        <v>0.59</v>
      </c>
    </row>
    <row r="284" spans="1:8" ht="26.1" customHeight="1">
      <c r="A284" s="202" t="s">
        <v>197</v>
      </c>
      <c r="B284" s="203"/>
      <c r="C284" s="203"/>
      <c r="D284" s="203"/>
      <c r="E284" s="51" t="s">
        <v>2</v>
      </c>
      <c r="F284" s="52">
        <v>7.5249999999999996E-3</v>
      </c>
      <c r="G284" s="19">
        <v>132.27000000000001</v>
      </c>
      <c r="H284" s="53">
        <v>1</v>
      </c>
    </row>
    <row r="285" spans="1:8" ht="26.1" customHeight="1">
      <c r="A285" s="202" t="s">
        <v>198</v>
      </c>
      <c r="B285" s="203"/>
      <c r="C285" s="203"/>
      <c r="D285" s="203"/>
      <c r="E285" s="51" t="s">
        <v>199</v>
      </c>
      <c r="F285" s="52">
        <v>1.05805E-2</v>
      </c>
      <c r="G285" s="19">
        <v>17.21</v>
      </c>
      <c r="H285" s="53">
        <v>0.18</v>
      </c>
    </row>
    <row r="286" spans="1:8" ht="26.1" customHeight="1">
      <c r="A286" s="202" t="s">
        <v>200</v>
      </c>
      <c r="B286" s="203"/>
      <c r="C286" s="203"/>
      <c r="D286" s="203"/>
      <c r="E286" s="51" t="s">
        <v>2</v>
      </c>
      <c r="F286" s="52">
        <v>4.6522000000000004E-3</v>
      </c>
      <c r="G286" s="19">
        <v>112</v>
      </c>
      <c r="H286" s="53">
        <v>0.52</v>
      </c>
    </row>
    <row r="287" spans="1:8" ht="26.1" customHeight="1">
      <c r="A287" s="202" t="s">
        <v>201</v>
      </c>
      <c r="B287" s="203"/>
      <c r="C287" s="203"/>
      <c r="D287" s="203"/>
      <c r="E287" s="51" t="s">
        <v>2</v>
      </c>
      <c r="F287" s="52">
        <v>1.05805E-2</v>
      </c>
      <c r="G287" s="19">
        <v>20.47</v>
      </c>
      <c r="H287" s="53">
        <v>0.22</v>
      </c>
    </row>
    <row r="288" spans="1:8" ht="26.1" customHeight="1">
      <c r="A288" s="202" t="s">
        <v>215</v>
      </c>
      <c r="B288" s="203"/>
      <c r="C288" s="203"/>
      <c r="D288" s="203"/>
      <c r="E288" s="51" t="s">
        <v>2</v>
      </c>
      <c r="F288" s="52">
        <v>1.05805E-2</v>
      </c>
      <c r="G288" s="19">
        <v>9.23</v>
      </c>
      <c r="H288" s="53">
        <v>0.1</v>
      </c>
    </row>
    <row r="289" spans="1:8" ht="26.1" customHeight="1">
      <c r="A289" s="202" t="s">
        <v>204</v>
      </c>
      <c r="B289" s="203"/>
      <c r="C289" s="203"/>
      <c r="D289" s="203"/>
      <c r="E289" s="51" t="s">
        <v>182</v>
      </c>
      <c r="F289" s="52">
        <v>7</v>
      </c>
      <c r="G289" s="19">
        <v>0.01</v>
      </c>
      <c r="H289" s="53">
        <v>7.0000000000000007E-2</v>
      </c>
    </row>
    <row r="290" spans="1:8" ht="26.1" customHeight="1">
      <c r="A290" s="202" t="s">
        <v>205</v>
      </c>
      <c r="B290" s="203"/>
      <c r="C290" s="203"/>
      <c r="D290" s="203"/>
      <c r="E290" s="51" t="s">
        <v>182</v>
      </c>
      <c r="F290" s="52">
        <v>7</v>
      </c>
      <c r="G290" s="19">
        <v>0.43</v>
      </c>
      <c r="H290" s="53">
        <v>3.01</v>
      </c>
    </row>
    <row r="291" spans="1:8" ht="26.1" customHeight="1">
      <c r="A291" s="202" t="s">
        <v>210</v>
      </c>
      <c r="B291" s="203"/>
      <c r="C291" s="203"/>
      <c r="D291" s="203"/>
      <c r="E291" s="51" t="s">
        <v>209</v>
      </c>
      <c r="F291" s="52">
        <v>9.6142199999999997E-2</v>
      </c>
      <c r="G291" s="19">
        <v>8.9</v>
      </c>
      <c r="H291" s="53">
        <v>0.86</v>
      </c>
    </row>
    <row r="292" spans="1:8" ht="26.1" customHeight="1">
      <c r="A292" s="202" t="s">
        <v>211</v>
      </c>
      <c r="B292" s="203"/>
      <c r="C292" s="203"/>
      <c r="D292" s="203"/>
      <c r="E292" s="51" t="s">
        <v>2</v>
      </c>
      <c r="F292" s="52">
        <v>0.78041039999999995</v>
      </c>
      <c r="G292" s="19">
        <v>1.1000000000000001</v>
      </c>
      <c r="H292" s="53">
        <v>0.86</v>
      </c>
    </row>
    <row r="293" spans="1:8" ht="26.1" customHeight="1">
      <c r="A293" s="202" t="s">
        <v>212</v>
      </c>
      <c r="B293" s="203"/>
      <c r="C293" s="203"/>
      <c r="D293" s="203"/>
      <c r="E293" s="51" t="s">
        <v>2</v>
      </c>
      <c r="F293" s="52">
        <v>1.8524100000000002E-2</v>
      </c>
      <c r="G293" s="19">
        <v>29.37</v>
      </c>
      <c r="H293" s="53">
        <v>0.54</v>
      </c>
    </row>
    <row r="294" spans="1:8" ht="26.1" customHeight="1">
      <c r="A294" s="202" t="s">
        <v>213</v>
      </c>
      <c r="B294" s="203"/>
      <c r="C294" s="203"/>
      <c r="D294" s="203"/>
      <c r="E294" s="51" t="s">
        <v>2</v>
      </c>
      <c r="F294" s="52">
        <v>5.6120400000000001E-2</v>
      </c>
      <c r="G294" s="19">
        <v>5.62</v>
      </c>
      <c r="H294" s="53">
        <v>0.32</v>
      </c>
    </row>
    <row r="295" spans="1:8" ht="26.1" customHeight="1">
      <c r="A295" s="202" t="s">
        <v>214</v>
      </c>
      <c r="B295" s="203"/>
      <c r="C295" s="203"/>
      <c r="D295" s="203"/>
      <c r="E295" s="51" t="s">
        <v>2</v>
      </c>
      <c r="F295" s="52">
        <v>6.3483700000000004E-2</v>
      </c>
      <c r="G295" s="19">
        <v>5.21</v>
      </c>
      <c r="H295" s="53">
        <v>0.33</v>
      </c>
    </row>
    <row r="296" spans="1:8" ht="26.1" customHeight="1">
      <c r="A296" s="202" t="s">
        <v>216</v>
      </c>
      <c r="B296" s="203"/>
      <c r="C296" s="203"/>
      <c r="D296" s="203"/>
      <c r="E296" s="51" t="s">
        <v>2</v>
      </c>
      <c r="F296" s="52">
        <v>1.9109999999999999E-2</v>
      </c>
      <c r="G296" s="19">
        <v>6.79</v>
      </c>
      <c r="H296" s="53">
        <v>0.13</v>
      </c>
    </row>
    <row r="297" spans="1:8" ht="26.1" customHeight="1">
      <c r="A297" s="202" t="s">
        <v>263</v>
      </c>
      <c r="B297" s="203"/>
      <c r="C297" s="203"/>
      <c r="D297" s="203"/>
      <c r="E297" s="51" t="s">
        <v>2</v>
      </c>
      <c r="F297" s="52">
        <v>1</v>
      </c>
      <c r="G297" s="19">
        <v>95</v>
      </c>
      <c r="H297" s="53">
        <v>95</v>
      </c>
    </row>
    <row r="298" spans="1:8" ht="26.1" customHeight="1">
      <c r="A298" s="202" t="s">
        <v>264</v>
      </c>
      <c r="B298" s="203"/>
      <c r="C298" s="203"/>
      <c r="D298" s="203"/>
      <c r="E298" s="51" t="s">
        <v>2</v>
      </c>
      <c r="F298" s="52">
        <v>1</v>
      </c>
      <c r="G298" s="19">
        <v>34.049999999999997</v>
      </c>
      <c r="H298" s="53">
        <v>34.049999999999997</v>
      </c>
    </row>
    <row r="299" spans="1:8" ht="26.1" customHeight="1">
      <c r="A299" s="202" t="s">
        <v>265</v>
      </c>
      <c r="B299" s="203"/>
      <c r="C299" s="203"/>
      <c r="D299" s="203"/>
      <c r="E299" s="51" t="s">
        <v>2</v>
      </c>
      <c r="F299" s="52">
        <v>1</v>
      </c>
      <c r="G299" s="19">
        <v>41.61</v>
      </c>
      <c r="H299" s="53">
        <v>41.61</v>
      </c>
    </row>
    <row r="300" spans="1:8" ht="26.1" customHeight="1">
      <c r="A300" s="202" t="s">
        <v>266</v>
      </c>
      <c r="B300" s="203"/>
      <c r="C300" s="203"/>
      <c r="D300" s="203"/>
      <c r="E300" s="51" t="s">
        <v>2</v>
      </c>
      <c r="F300" s="52">
        <v>1</v>
      </c>
      <c r="G300" s="19">
        <v>159.16999999999999</v>
      </c>
      <c r="H300" s="53">
        <v>159.16999999999999</v>
      </c>
    </row>
    <row r="301" spans="1:8" ht="26.1" customHeight="1">
      <c r="A301" s="202" t="s">
        <v>267</v>
      </c>
      <c r="B301" s="203"/>
      <c r="C301" s="203"/>
      <c r="D301" s="203"/>
      <c r="E301" s="51" t="s">
        <v>2</v>
      </c>
      <c r="F301" s="52">
        <v>1</v>
      </c>
      <c r="G301" s="19">
        <v>220</v>
      </c>
      <c r="H301" s="53">
        <v>220</v>
      </c>
    </row>
    <row r="302" spans="1:8" ht="26.1" customHeight="1">
      <c r="A302" s="202" t="s">
        <v>268</v>
      </c>
      <c r="B302" s="203"/>
      <c r="C302" s="203"/>
      <c r="D302" s="203"/>
      <c r="E302" s="51" t="s">
        <v>2</v>
      </c>
      <c r="F302" s="52">
        <v>1</v>
      </c>
      <c r="G302" s="19">
        <v>67.849999999999994</v>
      </c>
      <c r="H302" s="53">
        <v>67.849999999999994</v>
      </c>
    </row>
    <row r="303" spans="1:8" ht="26.1" customHeight="1">
      <c r="A303" s="202" t="s">
        <v>206</v>
      </c>
      <c r="B303" s="203"/>
      <c r="C303" s="203"/>
      <c r="D303" s="203"/>
      <c r="E303" s="51" t="s">
        <v>182</v>
      </c>
      <c r="F303" s="52">
        <v>7</v>
      </c>
      <c r="G303" s="19">
        <v>0.02</v>
      </c>
      <c r="H303" s="53">
        <v>0.14000000000000001</v>
      </c>
    </row>
    <row r="304" spans="1:8" ht="26.1" customHeight="1">
      <c r="A304" s="202" t="s">
        <v>207</v>
      </c>
      <c r="B304" s="203"/>
      <c r="C304" s="203"/>
      <c r="D304" s="203"/>
      <c r="E304" s="51" t="s">
        <v>182</v>
      </c>
      <c r="F304" s="52">
        <v>7</v>
      </c>
      <c r="G304" s="19">
        <v>0.37</v>
      </c>
      <c r="H304" s="53">
        <v>2.59</v>
      </c>
    </row>
    <row r="305" spans="1:8" ht="26.1" customHeight="1">
      <c r="A305" s="197" t="s">
        <v>218</v>
      </c>
      <c r="B305" s="198"/>
      <c r="C305" s="198"/>
      <c r="D305" s="198"/>
      <c r="E305" s="198"/>
      <c r="F305" s="199"/>
      <c r="G305" s="198"/>
      <c r="H305" s="20">
        <v>632.49</v>
      </c>
    </row>
    <row r="306" spans="1:8" ht="26.1" customHeight="1">
      <c r="A306" s="200" t="s">
        <v>219</v>
      </c>
      <c r="B306" s="201"/>
      <c r="C306" s="201"/>
      <c r="D306" s="201"/>
      <c r="E306" s="201"/>
      <c r="F306" s="224"/>
      <c r="G306" s="201"/>
      <c r="H306" s="50">
        <v>707.96</v>
      </c>
    </row>
    <row r="307" spans="1:8" ht="26.1" customHeight="1">
      <c r="A307" s="200" t="s">
        <v>220</v>
      </c>
      <c r="B307" s="201"/>
      <c r="C307" s="201"/>
      <c r="D307" s="201"/>
      <c r="E307" s="201"/>
      <c r="F307" s="224"/>
      <c r="G307" s="201"/>
      <c r="H307" s="50">
        <v>177.2</v>
      </c>
    </row>
    <row r="308" spans="1:8" ht="26.1" customHeight="1">
      <c r="A308" s="200" t="s">
        <v>221</v>
      </c>
      <c r="B308" s="201"/>
      <c r="C308" s="201"/>
      <c r="D308" s="201"/>
      <c r="E308" s="201"/>
      <c r="F308" s="224"/>
      <c r="G308" s="201"/>
      <c r="H308" s="50">
        <v>885.17</v>
      </c>
    </row>
    <row r="309" spans="1:8" ht="26.1" customHeight="1">
      <c r="A309" s="202"/>
      <c r="B309" s="203"/>
      <c r="C309" s="203"/>
      <c r="D309" s="203"/>
      <c r="E309" s="203"/>
      <c r="F309" s="225"/>
      <c r="G309" s="203"/>
      <c r="H309" s="226"/>
    </row>
    <row r="310" spans="1:8" ht="26.1" customHeight="1">
      <c r="A310" s="200" t="s">
        <v>269</v>
      </c>
      <c r="B310" s="201"/>
      <c r="C310" s="201"/>
      <c r="D310" s="201"/>
      <c r="E310" s="220" t="s">
        <v>241</v>
      </c>
      <c r="F310" s="221"/>
      <c r="G310" s="222"/>
      <c r="H310" s="223"/>
    </row>
    <row r="311" spans="1:8" ht="26.1" customHeight="1">
      <c r="A311" s="204" t="s">
        <v>270</v>
      </c>
      <c r="B311" s="205"/>
      <c r="C311" s="205"/>
      <c r="D311" s="205"/>
      <c r="E311" s="205"/>
      <c r="F311" s="206"/>
      <c r="G311" s="205"/>
      <c r="H311" s="207"/>
    </row>
    <row r="312" spans="1:8" ht="26.1" customHeight="1">
      <c r="A312" s="200" t="s">
        <v>177</v>
      </c>
      <c r="B312" s="201"/>
      <c r="C312" s="201"/>
      <c r="D312" s="201"/>
      <c r="E312" s="47" t="s">
        <v>2</v>
      </c>
      <c r="F312" s="48" t="s">
        <v>178</v>
      </c>
      <c r="G312" s="49" t="s">
        <v>179</v>
      </c>
      <c r="H312" s="50" t="s">
        <v>180</v>
      </c>
    </row>
    <row r="313" spans="1:8" ht="26.1" customHeight="1">
      <c r="A313" s="202" t="s">
        <v>271</v>
      </c>
      <c r="B313" s="203"/>
      <c r="C313" s="203"/>
      <c r="D313" s="203"/>
      <c r="E313" s="51" t="s">
        <v>182</v>
      </c>
      <c r="F313" s="52">
        <v>4.0163999999999998E-3</v>
      </c>
      <c r="G313" s="19">
        <v>4.32</v>
      </c>
      <c r="H313" s="53">
        <v>0.02</v>
      </c>
    </row>
    <row r="314" spans="1:8" ht="26.1" customHeight="1">
      <c r="A314" s="202" t="s">
        <v>272</v>
      </c>
      <c r="B314" s="203"/>
      <c r="C314" s="203"/>
      <c r="D314" s="203"/>
      <c r="E314" s="51" t="s">
        <v>182</v>
      </c>
      <c r="F314" s="52">
        <v>3.6241200000000001E-2</v>
      </c>
      <c r="G314" s="19">
        <v>5.4</v>
      </c>
      <c r="H314" s="53">
        <v>0.2</v>
      </c>
    </row>
    <row r="315" spans="1:8" ht="26.1" customHeight="1">
      <c r="A315" s="197" t="s">
        <v>184</v>
      </c>
      <c r="B315" s="198"/>
      <c r="C315" s="198"/>
      <c r="D315" s="198"/>
      <c r="E315" s="198"/>
      <c r="F315" s="199"/>
      <c r="G315" s="198"/>
      <c r="H315" s="53">
        <v>0.21</v>
      </c>
    </row>
    <row r="316" spans="1:8" ht="26.1" customHeight="1">
      <c r="A316" s="197" t="s">
        <v>185</v>
      </c>
      <c r="B316" s="198"/>
      <c r="C316" s="198"/>
      <c r="D316" s="198"/>
      <c r="E316" s="198"/>
      <c r="F316" s="199"/>
      <c r="G316" s="198"/>
      <c r="H316" s="20">
        <v>0.19</v>
      </c>
    </row>
    <row r="317" spans="1:8" ht="26.1" customHeight="1">
      <c r="A317" s="197" t="s">
        <v>186</v>
      </c>
      <c r="B317" s="198"/>
      <c r="C317" s="198"/>
      <c r="D317" s="198"/>
      <c r="E317" s="198"/>
      <c r="F317" s="199"/>
      <c r="G317" s="198"/>
      <c r="H317" s="20">
        <v>0.4</v>
      </c>
    </row>
    <row r="318" spans="1:8" ht="26.1" customHeight="1">
      <c r="A318" s="200" t="s">
        <v>187</v>
      </c>
      <c r="B318" s="201"/>
      <c r="C318" s="201"/>
      <c r="D318" s="201"/>
      <c r="E318" s="47" t="s">
        <v>2</v>
      </c>
      <c r="F318" s="48" t="s">
        <v>188</v>
      </c>
      <c r="G318" s="49" t="s">
        <v>179</v>
      </c>
      <c r="H318" s="50" t="s">
        <v>180</v>
      </c>
    </row>
    <row r="319" spans="1:8" ht="26.1" customHeight="1">
      <c r="A319" s="202" t="s">
        <v>273</v>
      </c>
      <c r="B319" s="203"/>
      <c r="C319" s="203"/>
      <c r="D319" s="203"/>
      <c r="E319" s="51" t="s">
        <v>2</v>
      </c>
      <c r="F319" s="52">
        <v>5.0200000000000002E-7</v>
      </c>
      <c r="G319" s="19">
        <v>158519.31</v>
      </c>
      <c r="H319" s="53">
        <v>0.08</v>
      </c>
    </row>
    <row r="320" spans="1:8" ht="26.1" customHeight="1">
      <c r="A320" s="202" t="s">
        <v>189</v>
      </c>
      <c r="B320" s="203"/>
      <c r="C320" s="203"/>
      <c r="D320" s="203"/>
      <c r="E320" s="51" t="s">
        <v>2</v>
      </c>
      <c r="F320" s="52">
        <v>1.5880000000000001E-6</v>
      </c>
      <c r="G320" s="19">
        <v>590.54999999999995</v>
      </c>
      <c r="H320" s="53">
        <v>0</v>
      </c>
    </row>
    <row r="321" spans="1:8" ht="26.1" customHeight="1">
      <c r="A321" s="202" t="s">
        <v>191</v>
      </c>
      <c r="B321" s="203"/>
      <c r="C321" s="203"/>
      <c r="D321" s="203"/>
      <c r="E321" s="51" t="s">
        <v>2</v>
      </c>
      <c r="F321" s="52">
        <v>2.4370000000000001E-6</v>
      </c>
      <c r="G321" s="19">
        <v>694.73</v>
      </c>
      <c r="H321" s="53">
        <v>0</v>
      </c>
    </row>
    <row r="322" spans="1:8" ht="26.1" customHeight="1">
      <c r="A322" s="202" t="s">
        <v>192</v>
      </c>
      <c r="B322" s="203"/>
      <c r="C322" s="203"/>
      <c r="D322" s="203"/>
      <c r="E322" s="51" t="s">
        <v>2</v>
      </c>
      <c r="F322" s="52">
        <v>1.951E-6</v>
      </c>
      <c r="G322" s="19">
        <v>218.74</v>
      </c>
      <c r="H322" s="53">
        <v>0</v>
      </c>
    </row>
    <row r="323" spans="1:8" ht="26.1" customHeight="1">
      <c r="A323" s="202" t="s">
        <v>202</v>
      </c>
      <c r="B323" s="203"/>
      <c r="C323" s="203"/>
      <c r="D323" s="203"/>
      <c r="E323" s="51" t="s">
        <v>2</v>
      </c>
      <c r="F323" s="52">
        <v>7.4050000000000003E-6</v>
      </c>
      <c r="G323" s="19">
        <v>208.52</v>
      </c>
      <c r="H323" s="53">
        <v>0</v>
      </c>
    </row>
    <row r="324" spans="1:8" ht="26.1" customHeight="1">
      <c r="A324" s="202" t="s">
        <v>190</v>
      </c>
      <c r="B324" s="203"/>
      <c r="C324" s="203"/>
      <c r="D324" s="203"/>
      <c r="E324" s="51" t="s">
        <v>2</v>
      </c>
      <c r="F324" s="52">
        <v>1.5880000000000001E-6</v>
      </c>
      <c r="G324" s="19">
        <v>716.26</v>
      </c>
      <c r="H324" s="53">
        <v>0</v>
      </c>
    </row>
    <row r="325" spans="1:8" ht="26.1" customHeight="1">
      <c r="A325" s="202" t="s">
        <v>195</v>
      </c>
      <c r="B325" s="203"/>
      <c r="C325" s="203"/>
      <c r="D325" s="203"/>
      <c r="E325" s="51" t="s">
        <v>2</v>
      </c>
      <c r="F325" s="52">
        <v>4.4651000000000003E-5</v>
      </c>
      <c r="G325" s="19">
        <v>168.13</v>
      </c>
      <c r="H325" s="53">
        <v>0.01</v>
      </c>
    </row>
    <row r="326" spans="1:8" ht="26.1" customHeight="1">
      <c r="A326" s="202" t="s">
        <v>196</v>
      </c>
      <c r="B326" s="203"/>
      <c r="C326" s="203"/>
      <c r="D326" s="203"/>
      <c r="E326" s="51" t="s">
        <v>2</v>
      </c>
      <c r="F326" s="52">
        <v>2.5919999999999999E-5</v>
      </c>
      <c r="G326" s="19">
        <v>116.2</v>
      </c>
      <c r="H326" s="53">
        <v>0</v>
      </c>
    </row>
    <row r="327" spans="1:8" ht="26.1" customHeight="1">
      <c r="A327" s="202" t="s">
        <v>197</v>
      </c>
      <c r="B327" s="203"/>
      <c r="C327" s="203"/>
      <c r="D327" s="203"/>
      <c r="E327" s="51" t="s">
        <v>2</v>
      </c>
      <c r="F327" s="52">
        <v>3.8699999999999999E-5</v>
      </c>
      <c r="G327" s="19">
        <v>132.27000000000001</v>
      </c>
      <c r="H327" s="53">
        <v>0.01</v>
      </c>
    </row>
    <row r="328" spans="1:8" ht="26.1" customHeight="1">
      <c r="A328" s="202" t="s">
        <v>198</v>
      </c>
      <c r="B328" s="203"/>
      <c r="C328" s="203"/>
      <c r="D328" s="203"/>
      <c r="E328" s="51" t="s">
        <v>199</v>
      </c>
      <c r="F328" s="52">
        <v>5.4413999999999998E-5</v>
      </c>
      <c r="G328" s="19">
        <v>17.21</v>
      </c>
      <c r="H328" s="53">
        <v>0</v>
      </c>
    </row>
    <row r="329" spans="1:8" ht="26.1" customHeight="1">
      <c r="A329" s="202" t="s">
        <v>200</v>
      </c>
      <c r="B329" s="203"/>
      <c r="C329" s="203"/>
      <c r="D329" s="203"/>
      <c r="E329" s="51" t="s">
        <v>2</v>
      </c>
      <c r="F329" s="52">
        <v>2.3926000000000001E-5</v>
      </c>
      <c r="G329" s="19">
        <v>112</v>
      </c>
      <c r="H329" s="53">
        <v>0</v>
      </c>
    </row>
    <row r="330" spans="1:8" ht="26.1" customHeight="1">
      <c r="A330" s="202" t="s">
        <v>201</v>
      </c>
      <c r="B330" s="203"/>
      <c r="C330" s="203"/>
      <c r="D330" s="203"/>
      <c r="E330" s="51" t="s">
        <v>2</v>
      </c>
      <c r="F330" s="52">
        <v>5.4413999999999998E-5</v>
      </c>
      <c r="G330" s="19">
        <v>20.47</v>
      </c>
      <c r="H330" s="53">
        <v>0</v>
      </c>
    </row>
    <row r="331" spans="1:8" ht="26.1" customHeight="1">
      <c r="A331" s="202" t="s">
        <v>215</v>
      </c>
      <c r="B331" s="203"/>
      <c r="C331" s="203"/>
      <c r="D331" s="203"/>
      <c r="E331" s="51" t="s">
        <v>2</v>
      </c>
      <c r="F331" s="52">
        <v>5.4413999999999998E-5</v>
      </c>
      <c r="G331" s="19">
        <v>9.23</v>
      </c>
      <c r="H331" s="53">
        <v>0</v>
      </c>
    </row>
    <row r="332" spans="1:8" ht="26.1" customHeight="1">
      <c r="A332" s="202" t="s">
        <v>203</v>
      </c>
      <c r="B332" s="203"/>
      <c r="C332" s="203"/>
      <c r="D332" s="203"/>
      <c r="E332" s="51" t="s">
        <v>2</v>
      </c>
      <c r="F332" s="52">
        <v>9.7489999999999993E-6</v>
      </c>
      <c r="G332" s="19">
        <v>138.4</v>
      </c>
      <c r="H332" s="53">
        <v>0</v>
      </c>
    </row>
    <row r="333" spans="1:8" ht="26.1" customHeight="1">
      <c r="A333" s="202" t="s">
        <v>204</v>
      </c>
      <c r="B333" s="203"/>
      <c r="C333" s="203"/>
      <c r="D333" s="203"/>
      <c r="E333" s="51" t="s">
        <v>182</v>
      </c>
      <c r="F333" s="52">
        <v>0.04</v>
      </c>
      <c r="G333" s="19">
        <v>0.01</v>
      </c>
      <c r="H333" s="53">
        <v>0</v>
      </c>
    </row>
    <row r="334" spans="1:8" ht="26.1" customHeight="1">
      <c r="A334" s="202" t="s">
        <v>205</v>
      </c>
      <c r="B334" s="203"/>
      <c r="C334" s="203"/>
      <c r="D334" s="203"/>
      <c r="E334" s="51" t="s">
        <v>182</v>
      </c>
      <c r="F334" s="52">
        <v>0.04</v>
      </c>
      <c r="G334" s="19">
        <v>0.43</v>
      </c>
      <c r="H334" s="53">
        <v>0.02</v>
      </c>
    </row>
    <row r="335" spans="1:8" ht="26.1" customHeight="1">
      <c r="A335" s="202" t="s">
        <v>206</v>
      </c>
      <c r="B335" s="203"/>
      <c r="C335" s="203"/>
      <c r="D335" s="203"/>
      <c r="E335" s="51" t="s">
        <v>182</v>
      </c>
      <c r="F335" s="52">
        <v>0.04</v>
      </c>
      <c r="G335" s="19">
        <v>0.02</v>
      </c>
      <c r="H335" s="53">
        <v>0</v>
      </c>
    </row>
    <row r="336" spans="1:8" ht="26.1" customHeight="1">
      <c r="A336" s="202" t="s">
        <v>207</v>
      </c>
      <c r="B336" s="203"/>
      <c r="C336" s="203"/>
      <c r="D336" s="203"/>
      <c r="E336" s="51" t="s">
        <v>182</v>
      </c>
      <c r="F336" s="52">
        <v>0.04</v>
      </c>
      <c r="G336" s="19">
        <v>0.37</v>
      </c>
      <c r="H336" s="53">
        <v>0.01</v>
      </c>
    </row>
    <row r="337" spans="1:8" ht="26.1" customHeight="1">
      <c r="A337" s="202" t="s">
        <v>208</v>
      </c>
      <c r="B337" s="203"/>
      <c r="C337" s="203"/>
      <c r="D337" s="203"/>
      <c r="E337" s="51" t="s">
        <v>209</v>
      </c>
      <c r="F337" s="52">
        <v>5.7636000000000002E-5</v>
      </c>
      <c r="G337" s="19">
        <v>47.47</v>
      </c>
      <c r="H337" s="53">
        <v>0</v>
      </c>
    </row>
    <row r="338" spans="1:8" ht="26.1" customHeight="1">
      <c r="A338" s="202" t="s">
        <v>210</v>
      </c>
      <c r="B338" s="203"/>
      <c r="C338" s="203"/>
      <c r="D338" s="203"/>
      <c r="E338" s="51" t="s">
        <v>209</v>
      </c>
      <c r="F338" s="52">
        <v>4.9444599999999995E-4</v>
      </c>
      <c r="G338" s="19">
        <v>8.9</v>
      </c>
      <c r="H338" s="53">
        <v>0</v>
      </c>
    </row>
    <row r="339" spans="1:8" ht="26.1" customHeight="1">
      <c r="A339" s="202" t="s">
        <v>211</v>
      </c>
      <c r="B339" s="203"/>
      <c r="C339" s="203"/>
      <c r="D339" s="203"/>
      <c r="E339" s="51" t="s">
        <v>2</v>
      </c>
      <c r="F339" s="52">
        <v>4.013539E-3</v>
      </c>
      <c r="G339" s="19">
        <v>1.1000000000000001</v>
      </c>
      <c r="H339" s="53">
        <v>0</v>
      </c>
    </row>
    <row r="340" spans="1:8" ht="26.1" customHeight="1">
      <c r="A340" s="202" t="s">
        <v>212</v>
      </c>
      <c r="B340" s="203"/>
      <c r="C340" s="203"/>
      <c r="D340" s="203"/>
      <c r="E340" s="51" t="s">
        <v>2</v>
      </c>
      <c r="F340" s="52">
        <v>9.5266999999999994E-5</v>
      </c>
      <c r="G340" s="19">
        <v>29.37</v>
      </c>
      <c r="H340" s="53">
        <v>0</v>
      </c>
    </row>
    <row r="341" spans="1:8" ht="26.1" customHeight="1">
      <c r="A341" s="202" t="s">
        <v>213</v>
      </c>
      <c r="B341" s="203"/>
      <c r="C341" s="203"/>
      <c r="D341" s="203"/>
      <c r="E341" s="51" t="s">
        <v>2</v>
      </c>
      <c r="F341" s="52">
        <v>2.88619E-4</v>
      </c>
      <c r="G341" s="19">
        <v>5.62</v>
      </c>
      <c r="H341" s="53">
        <v>0</v>
      </c>
    </row>
    <row r="342" spans="1:8" ht="26.1" customHeight="1">
      <c r="A342" s="202" t="s">
        <v>214</v>
      </c>
      <c r="B342" s="203"/>
      <c r="C342" s="203"/>
      <c r="D342" s="203"/>
      <c r="E342" s="51" t="s">
        <v>2</v>
      </c>
      <c r="F342" s="52">
        <v>3.26488E-4</v>
      </c>
      <c r="G342" s="19">
        <v>5.21</v>
      </c>
      <c r="H342" s="53">
        <v>0</v>
      </c>
    </row>
    <row r="343" spans="1:8" ht="26.1" customHeight="1">
      <c r="A343" s="202" t="s">
        <v>216</v>
      </c>
      <c r="B343" s="203"/>
      <c r="C343" s="203"/>
      <c r="D343" s="203"/>
      <c r="E343" s="51" t="s">
        <v>2</v>
      </c>
      <c r="F343" s="52">
        <v>9.8280000000000001E-5</v>
      </c>
      <c r="G343" s="19">
        <v>6.79</v>
      </c>
      <c r="H343" s="53">
        <v>0</v>
      </c>
    </row>
    <row r="344" spans="1:8" ht="26.1" customHeight="1">
      <c r="A344" s="202" t="s">
        <v>217</v>
      </c>
      <c r="B344" s="203"/>
      <c r="C344" s="203"/>
      <c r="D344" s="203"/>
      <c r="E344" s="51" t="s">
        <v>199</v>
      </c>
      <c r="F344" s="52">
        <v>9.5399999999999999E-2</v>
      </c>
      <c r="G344" s="19">
        <v>3.34</v>
      </c>
      <c r="H344" s="53">
        <v>0.32</v>
      </c>
    </row>
    <row r="345" spans="1:8" ht="26.1" customHeight="1">
      <c r="A345" s="197" t="s">
        <v>218</v>
      </c>
      <c r="B345" s="198"/>
      <c r="C345" s="198"/>
      <c r="D345" s="198"/>
      <c r="E345" s="198"/>
      <c r="F345" s="199"/>
      <c r="G345" s="198"/>
      <c r="H345" s="20">
        <v>0.48</v>
      </c>
    </row>
    <row r="346" spans="1:8" ht="26.1" customHeight="1">
      <c r="A346" s="200" t="s">
        <v>219</v>
      </c>
      <c r="B346" s="201"/>
      <c r="C346" s="201"/>
      <c r="D346" s="201"/>
      <c r="E346" s="201"/>
      <c r="F346" s="224"/>
      <c r="G346" s="201"/>
      <c r="H346" s="50">
        <v>0.88</v>
      </c>
    </row>
    <row r="347" spans="1:8" ht="26.1" customHeight="1">
      <c r="A347" s="200" t="s">
        <v>220</v>
      </c>
      <c r="B347" s="201"/>
      <c r="C347" s="201"/>
      <c r="D347" s="201"/>
      <c r="E347" s="201"/>
      <c r="F347" s="224"/>
      <c r="G347" s="201"/>
      <c r="H347" s="50">
        <v>0.22</v>
      </c>
    </row>
    <row r="348" spans="1:8" ht="26.1" customHeight="1">
      <c r="A348" s="200" t="s">
        <v>221</v>
      </c>
      <c r="B348" s="201"/>
      <c r="C348" s="201"/>
      <c r="D348" s="201"/>
      <c r="E348" s="201"/>
      <c r="F348" s="224"/>
      <c r="G348" s="201"/>
      <c r="H348" s="50">
        <v>1.1000000000000001</v>
      </c>
    </row>
    <row r="349" spans="1:8" ht="26.1" customHeight="1">
      <c r="A349" s="202"/>
      <c r="B349" s="203"/>
      <c r="C349" s="203"/>
      <c r="D349" s="203"/>
      <c r="E349" s="203"/>
      <c r="F349" s="225"/>
      <c r="G349" s="203"/>
      <c r="H349" s="226"/>
    </row>
    <row r="350" spans="1:8" ht="26.1" customHeight="1">
      <c r="A350" s="200" t="s">
        <v>274</v>
      </c>
      <c r="B350" s="201"/>
      <c r="C350" s="201"/>
      <c r="D350" s="201"/>
      <c r="E350" s="220" t="s">
        <v>175</v>
      </c>
      <c r="F350" s="221"/>
      <c r="G350" s="222"/>
      <c r="H350" s="223"/>
    </row>
    <row r="351" spans="1:8" ht="26.1" customHeight="1">
      <c r="A351" s="204" t="s">
        <v>275</v>
      </c>
      <c r="B351" s="205"/>
      <c r="C351" s="205"/>
      <c r="D351" s="205"/>
      <c r="E351" s="205"/>
      <c r="F351" s="206"/>
      <c r="G351" s="205"/>
      <c r="H351" s="207"/>
    </row>
    <row r="352" spans="1:8" ht="26.1" customHeight="1">
      <c r="A352" s="200" t="s">
        <v>177</v>
      </c>
      <c r="B352" s="201"/>
      <c r="C352" s="201"/>
      <c r="D352" s="201"/>
      <c r="E352" s="47" t="s">
        <v>2</v>
      </c>
      <c r="F352" s="48" t="s">
        <v>178</v>
      </c>
      <c r="G352" s="49" t="s">
        <v>179</v>
      </c>
      <c r="H352" s="50" t="s">
        <v>180</v>
      </c>
    </row>
    <row r="353" spans="1:8" ht="26.1" customHeight="1">
      <c r="A353" s="202" t="s">
        <v>249</v>
      </c>
      <c r="B353" s="203"/>
      <c r="C353" s="203"/>
      <c r="D353" s="203"/>
      <c r="E353" s="51" t="s">
        <v>182</v>
      </c>
      <c r="F353" s="52">
        <v>1.1666749999999999</v>
      </c>
      <c r="G353" s="19">
        <v>6.65</v>
      </c>
      <c r="H353" s="53">
        <v>7.76</v>
      </c>
    </row>
    <row r="354" spans="1:8" ht="26.1" customHeight="1">
      <c r="A354" s="202" t="s">
        <v>250</v>
      </c>
      <c r="B354" s="203"/>
      <c r="C354" s="203"/>
      <c r="D354" s="203"/>
      <c r="E354" s="51" t="s">
        <v>182</v>
      </c>
      <c r="F354" s="52">
        <v>1.1666749999999999</v>
      </c>
      <c r="G354" s="19">
        <v>4.71</v>
      </c>
      <c r="H354" s="53">
        <v>5.5</v>
      </c>
    </row>
    <row r="355" spans="1:8" ht="26.1" customHeight="1">
      <c r="A355" s="197" t="s">
        <v>184</v>
      </c>
      <c r="B355" s="198"/>
      <c r="C355" s="198"/>
      <c r="D355" s="198"/>
      <c r="E355" s="198"/>
      <c r="F355" s="199"/>
      <c r="G355" s="198"/>
      <c r="H355" s="53">
        <v>13.25</v>
      </c>
    </row>
    <row r="356" spans="1:8" ht="26.1" customHeight="1">
      <c r="A356" s="197" t="s">
        <v>185</v>
      </c>
      <c r="B356" s="198"/>
      <c r="C356" s="198"/>
      <c r="D356" s="198"/>
      <c r="E356" s="198"/>
      <c r="F356" s="199"/>
      <c r="G356" s="198"/>
      <c r="H356" s="20">
        <v>11.58</v>
      </c>
    </row>
    <row r="357" spans="1:8" ht="26.1" customHeight="1">
      <c r="A357" s="197" t="s">
        <v>186</v>
      </c>
      <c r="B357" s="198"/>
      <c r="C357" s="198"/>
      <c r="D357" s="198"/>
      <c r="E357" s="198"/>
      <c r="F357" s="199"/>
      <c r="G357" s="198"/>
      <c r="H357" s="20">
        <v>24.84</v>
      </c>
    </row>
    <row r="358" spans="1:8" ht="26.1" customHeight="1">
      <c r="A358" s="200" t="s">
        <v>187</v>
      </c>
      <c r="B358" s="201"/>
      <c r="C358" s="201"/>
      <c r="D358" s="201"/>
      <c r="E358" s="47" t="s">
        <v>2</v>
      </c>
      <c r="F358" s="48" t="s">
        <v>188</v>
      </c>
      <c r="G358" s="49" t="s">
        <v>179</v>
      </c>
      <c r="H358" s="50" t="s">
        <v>180</v>
      </c>
    </row>
    <row r="359" spans="1:8" ht="26.1" customHeight="1">
      <c r="A359" s="202" t="s">
        <v>189</v>
      </c>
      <c r="B359" s="203"/>
      <c r="C359" s="203"/>
      <c r="D359" s="203"/>
      <c r="E359" s="51" t="s">
        <v>2</v>
      </c>
      <c r="F359" s="52">
        <v>1.0143E-4</v>
      </c>
      <c r="G359" s="19">
        <v>590.54999999999995</v>
      </c>
      <c r="H359" s="53">
        <v>0.06</v>
      </c>
    </row>
    <row r="360" spans="1:8" ht="26.1" customHeight="1">
      <c r="A360" s="202" t="s">
        <v>190</v>
      </c>
      <c r="B360" s="203"/>
      <c r="C360" s="203"/>
      <c r="D360" s="203"/>
      <c r="E360" s="51" t="s">
        <v>2</v>
      </c>
      <c r="F360" s="52">
        <v>1.0143E-4</v>
      </c>
      <c r="G360" s="19">
        <v>716.26</v>
      </c>
      <c r="H360" s="53">
        <v>7.0000000000000007E-2</v>
      </c>
    </row>
    <row r="361" spans="1:8" ht="26.1" customHeight="1">
      <c r="A361" s="202" t="s">
        <v>191</v>
      </c>
      <c r="B361" s="203"/>
      <c r="C361" s="203"/>
      <c r="D361" s="203"/>
      <c r="E361" s="51" t="s">
        <v>2</v>
      </c>
      <c r="F361" s="52">
        <v>1.5571000000000001E-4</v>
      </c>
      <c r="G361" s="19">
        <v>694.73</v>
      </c>
      <c r="H361" s="53">
        <v>0.11</v>
      </c>
    </row>
    <row r="362" spans="1:8" ht="26.1" customHeight="1">
      <c r="A362" s="202" t="s">
        <v>192</v>
      </c>
      <c r="B362" s="203"/>
      <c r="C362" s="203"/>
      <c r="D362" s="203"/>
      <c r="E362" s="51" t="s">
        <v>2</v>
      </c>
      <c r="F362" s="52">
        <v>1.2465999999999999E-4</v>
      </c>
      <c r="G362" s="19">
        <v>218.74</v>
      </c>
      <c r="H362" s="53">
        <v>0.03</v>
      </c>
    </row>
    <row r="363" spans="1:8" ht="26.1" customHeight="1">
      <c r="A363" s="202" t="s">
        <v>202</v>
      </c>
      <c r="B363" s="203"/>
      <c r="C363" s="203"/>
      <c r="D363" s="203"/>
      <c r="E363" s="51" t="s">
        <v>2</v>
      </c>
      <c r="F363" s="52">
        <v>4.7311E-4</v>
      </c>
      <c r="G363" s="19">
        <v>208.52</v>
      </c>
      <c r="H363" s="53">
        <v>0.1</v>
      </c>
    </row>
    <row r="364" spans="1:8" ht="26.1" customHeight="1">
      <c r="A364" s="202" t="s">
        <v>203</v>
      </c>
      <c r="B364" s="203"/>
      <c r="C364" s="203"/>
      <c r="D364" s="203"/>
      <c r="E364" s="51" t="s">
        <v>2</v>
      </c>
      <c r="F364" s="52">
        <v>6.2284000000000005E-4</v>
      </c>
      <c r="G364" s="19">
        <v>138.4</v>
      </c>
      <c r="H364" s="53">
        <v>0.09</v>
      </c>
    </row>
    <row r="365" spans="1:8" ht="26.1" customHeight="1">
      <c r="A365" s="202" t="s">
        <v>208</v>
      </c>
      <c r="B365" s="203"/>
      <c r="C365" s="203"/>
      <c r="D365" s="203"/>
      <c r="E365" s="51" t="s">
        <v>209</v>
      </c>
      <c r="F365" s="52">
        <v>3.6822999999999999E-3</v>
      </c>
      <c r="G365" s="19">
        <v>47.47</v>
      </c>
      <c r="H365" s="53">
        <v>0.17</v>
      </c>
    </row>
    <row r="366" spans="1:8" ht="26.1" customHeight="1">
      <c r="A366" s="202" t="s">
        <v>195</v>
      </c>
      <c r="B366" s="203"/>
      <c r="C366" s="203"/>
      <c r="D366" s="203"/>
      <c r="E366" s="51" t="s">
        <v>2</v>
      </c>
      <c r="F366" s="52">
        <v>2.8526900000000002E-3</v>
      </c>
      <c r="G366" s="19">
        <v>168.13</v>
      </c>
      <c r="H366" s="53">
        <v>0.48</v>
      </c>
    </row>
    <row r="367" spans="1:8" ht="26.1" customHeight="1">
      <c r="A367" s="202" t="s">
        <v>196</v>
      </c>
      <c r="B367" s="203"/>
      <c r="C367" s="203"/>
      <c r="D367" s="203"/>
      <c r="E367" s="51" t="s">
        <v>2</v>
      </c>
      <c r="F367" s="52">
        <v>1.6559999999999999E-3</v>
      </c>
      <c r="G367" s="19">
        <v>116.2</v>
      </c>
      <c r="H367" s="53">
        <v>0.19</v>
      </c>
    </row>
    <row r="368" spans="1:8" ht="26.1" customHeight="1">
      <c r="A368" s="202" t="s">
        <v>197</v>
      </c>
      <c r="B368" s="203"/>
      <c r="C368" s="203"/>
      <c r="D368" s="203"/>
      <c r="E368" s="51" t="s">
        <v>2</v>
      </c>
      <c r="F368" s="52">
        <v>2.4724999999999999E-3</v>
      </c>
      <c r="G368" s="19">
        <v>132.27000000000001</v>
      </c>
      <c r="H368" s="53">
        <v>0.33</v>
      </c>
    </row>
    <row r="369" spans="1:8" ht="26.1" customHeight="1">
      <c r="A369" s="202" t="s">
        <v>198</v>
      </c>
      <c r="B369" s="203"/>
      <c r="C369" s="203"/>
      <c r="D369" s="203"/>
      <c r="E369" s="51" t="s">
        <v>199</v>
      </c>
      <c r="F369" s="52">
        <v>3.4764499999999999E-3</v>
      </c>
      <c r="G369" s="19">
        <v>17.21</v>
      </c>
      <c r="H369" s="53">
        <v>0.06</v>
      </c>
    </row>
    <row r="370" spans="1:8" ht="26.1" customHeight="1">
      <c r="A370" s="202" t="s">
        <v>200</v>
      </c>
      <c r="B370" s="203"/>
      <c r="C370" s="203"/>
      <c r="D370" s="203"/>
      <c r="E370" s="51" t="s">
        <v>2</v>
      </c>
      <c r="F370" s="52">
        <v>1.5285800000000001E-3</v>
      </c>
      <c r="G370" s="19">
        <v>112</v>
      </c>
      <c r="H370" s="53">
        <v>0.17</v>
      </c>
    </row>
    <row r="371" spans="1:8" ht="26.1" customHeight="1">
      <c r="A371" s="202" t="s">
        <v>201</v>
      </c>
      <c r="B371" s="203"/>
      <c r="C371" s="203"/>
      <c r="D371" s="203"/>
      <c r="E371" s="51" t="s">
        <v>2</v>
      </c>
      <c r="F371" s="52">
        <v>3.4764499999999999E-3</v>
      </c>
      <c r="G371" s="19">
        <v>20.47</v>
      </c>
      <c r="H371" s="53">
        <v>7.0000000000000007E-2</v>
      </c>
    </row>
    <row r="372" spans="1:8" ht="26.1" customHeight="1">
      <c r="A372" s="202" t="s">
        <v>215</v>
      </c>
      <c r="B372" s="203"/>
      <c r="C372" s="203"/>
      <c r="D372" s="203"/>
      <c r="E372" s="51" t="s">
        <v>2</v>
      </c>
      <c r="F372" s="52">
        <v>3.4764499999999999E-3</v>
      </c>
      <c r="G372" s="19">
        <v>9.23</v>
      </c>
      <c r="H372" s="53">
        <v>0.03</v>
      </c>
    </row>
    <row r="373" spans="1:8" ht="26.1" customHeight="1">
      <c r="A373" s="202" t="s">
        <v>204</v>
      </c>
      <c r="B373" s="203"/>
      <c r="C373" s="203"/>
      <c r="D373" s="203"/>
      <c r="E373" s="51" t="s">
        <v>182</v>
      </c>
      <c r="F373" s="52">
        <v>2.2999999999999998</v>
      </c>
      <c r="G373" s="19">
        <v>0.01</v>
      </c>
      <c r="H373" s="53">
        <v>0.02</v>
      </c>
    </row>
    <row r="374" spans="1:8" ht="26.1" customHeight="1">
      <c r="A374" s="202" t="s">
        <v>205</v>
      </c>
      <c r="B374" s="203"/>
      <c r="C374" s="203"/>
      <c r="D374" s="203"/>
      <c r="E374" s="51" t="s">
        <v>182</v>
      </c>
      <c r="F374" s="52">
        <v>2.2999999999999998</v>
      </c>
      <c r="G374" s="19">
        <v>0.43</v>
      </c>
      <c r="H374" s="53">
        <v>0.99</v>
      </c>
    </row>
    <row r="375" spans="1:8" ht="26.1" customHeight="1">
      <c r="A375" s="202" t="s">
        <v>206</v>
      </c>
      <c r="B375" s="203"/>
      <c r="C375" s="203"/>
      <c r="D375" s="203"/>
      <c r="E375" s="51" t="s">
        <v>182</v>
      </c>
      <c r="F375" s="52">
        <v>2.2999999999999998</v>
      </c>
      <c r="G375" s="19">
        <v>0.02</v>
      </c>
      <c r="H375" s="53">
        <v>0.05</v>
      </c>
    </row>
    <row r="376" spans="1:8" ht="26.1" customHeight="1">
      <c r="A376" s="202" t="s">
        <v>207</v>
      </c>
      <c r="B376" s="203"/>
      <c r="C376" s="203"/>
      <c r="D376" s="203"/>
      <c r="E376" s="51" t="s">
        <v>182</v>
      </c>
      <c r="F376" s="52">
        <v>2.2999999999999998</v>
      </c>
      <c r="G376" s="19">
        <v>0.37</v>
      </c>
      <c r="H376" s="53">
        <v>0.85</v>
      </c>
    </row>
    <row r="377" spans="1:8" ht="26.1" customHeight="1">
      <c r="A377" s="202" t="s">
        <v>210</v>
      </c>
      <c r="B377" s="203"/>
      <c r="C377" s="203"/>
      <c r="D377" s="203"/>
      <c r="E377" s="51" t="s">
        <v>209</v>
      </c>
      <c r="F377" s="52">
        <v>3.1589579999999999E-2</v>
      </c>
      <c r="G377" s="19">
        <v>8.9</v>
      </c>
      <c r="H377" s="53">
        <v>0.28000000000000003</v>
      </c>
    </row>
    <row r="378" spans="1:8" ht="26.1" customHeight="1">
      <c r="A378" s="202" t="s">
        <v>211</v>
      </c>
      <c r="B378" s="203"/>
      <c r="C378" s="203"/>
      <c r="D378" s="203"/>
      <c r="E378" s="51" t="s">
        <v>2</v>
      </c>
      <c r="F378" s="52">
        <v>0.25642056000000002</v>
      </c>
      <c r="G378" s="19">
        <v>1.1000000000000001</v>
      </c>
      <c r="H378" s="53">
        <v>0.28000000000000003</v>
      </c>
    </row>
    <row r="379" spans="1:8" ht="26.1" customHeight="1">
      <c r="A379" s="202" t="s">
        <v>212</v>
      </c>
      <c r="B379" s="203"/>
      <c r="C379" s="203"/>
      <c r="D379" s="203"/>
      <c r="E379" s="51" t="s">
        <v>2</v>
      </c>
      <c r="F379" s="52">
        <v>6.08649E-3</v>
      </c>
      <c r="G379" s="19">
        <v>29.37</v>
      </c>
      <c r="H379" s="53">
        <v>0.18</v>
      </c>
    </row>
    <row r="380" spans="1:8" ht="26.1" customHeight="1">
      <c r="A380" s="202" t="s">
        <v>213</v>
      </c>
      <c r="B380" s="203"/>
      <c r="C380" s="203"/>
      <c r="D380" s="203"/>
      <c r="E380" s="51" t="s">
        <v>2</v>
      </c>
      <c r="F380" s="52">
        <v>1.8439560000000001E-2</v>
      </c>
      <c r="G380" s="19">
        <v>5.62</v>
      </c>
      <c r="H380" s="53">
        <v>0.1</v>
      </c>
    </row>
    <row r="381" spans="1:8" ht="26.1" customHeight="1">
      <c r="A381" s="202" t="s">
        <v>214</v>
      </c>
      <c r="B381" s="203"/>
      <c r="C381" s="203"/>
      <c r="D381" s="203"/>
      <c r="E381" s="51" t="s">
        <v>2</v>
      </c>
      <c r="F381" s="52">
        <v>2.0858930000000001E-2</v>
      </c>
      <c r="G381" s="19">
        <v>5.21</v>
      </c>
      <c r="H381" s="53">
        <v>0.11</v>
      </c>
    </row>
    <row r="382" spans="1:8" ht="26.1" customHeight="1">
      <c r="A382" s="202" t="s">
        <v>216</v>
      </c>
      <c r="B382" s="203"/>
      <c r="C382" s="203"/>
      <c r="D382" s="203"/>
      <c r="E382" s="51" t="s">
        <v>2</v>
      </c>
      <c r="F382" s="52">
        <v>6.2789999999999999E-3</v>
      </c>
      <c r="G382" s="19">
        <v>6.79</v>
      </c>
      <c r="H382" s="53">
        <v>0.04</v>
      </c>
    </row>
    <row r="383" spans="1:8" ht="26.1" customHeight="1">
      <c r="A383" s="202" t="s">
        <v>276</v>
      </c>
      <c r="B383" s="203"/>
      <c r="C383" s="203"/>
      <c r="D383" s="203"/>
      <c r="E383" s="51" t="s">
        <v>2</v>
      </c>
      <c r="F383" s="52">
        <v>2.8000000000000001E-2</v>
      </c>
      <c r="G383" s="19">
        <v>8.3699999999999992</v>
      </c>
      <c r="H383" s="53">
        <v>0.23</v>
      </c>
    </row>
    <row r="384" spans="1:8" ht="26.1" customHeight="1">
      <c r="A384" s="202" t="s">
        <v>277</v>
      </c>
      <c r="B384" s="203"/>
      <c r="C384" s="203"/>
      <c r="D384" s="203"/>
      <c r="E384" s="51" t="s">
        <v>2</v>
      </c>
      <c r="F384" s="52">
        <v>1</v>
      </c>
      <c r="G384" s="19">
        <v>1589.99</v>
      </c>
      <c r="H384" s="53">
        <v>1589.99</v>
      </c>
    </row>
    <row r="385" spans="1:8" ht="26.1" customHeight="1">
      <c r="A385" s="197" t="s">
        <v>218</v>
      </c>
      <c r="B385" s="198"/>
      <c r="C385" s="198"/>
      <c r="D385" s="198"/>
      <c r="E385" s="198"/>
      <c r="F385" s="199"/>
      <c r="G385" s="198"/>
      <c r="H385" s="20">
        <v>1595.09</v>
      </c>
    </row>
    <row r="386" spans="1:8" ht="26.1" customHeight="1">
      <c r="A386" s="200" t="s">
        <v>219</v>
      </c>
      <c r="B386" s="201"/>
      <c r="C386" s="201"/>
      <c r="D386" s="201"/>
      <c r="E386" s="201"/>
      <c r="F386" s="224"/>
      <c r="G386" s="201"/>
      <c r="H386" s="50">
        <v>1619.93</v>
      </c>
    </row>
    <row r="387" spans="1:8" ht="26.1" customHeight="1">
      <c r="A387" s="200" t="s">
        <v>220</v>
      </c>
      <c r="B387" s="201"/>
      <c r="C387" s="201"/>
      <c r="D387" s="201"/>
      <c r="E387" s="201"/>
      <c r="F387" s="224"/>
      <c r="G387" s="201"/>
      <c r="H387" s="50">
        <v>405.47</v>
      </c>
    </row>
    <row r="388" spans="1:8" ht="26.1" customHeight="1">
      <c r="A388" s="200" t="s">
        <v>221</v>
      </c>
      <c r="B388" s="201"/>
      <c r="C388" s="201"/>
      <c r="D388" s="201"/>
      <c r="E388" s="201"/>
      <c r="F388" s="224"/>
      <c r="G388" s="201"/>
      <c r="H388" s="50">
        <v>2025.4</v>
      </c>
    </row>
    <row r="389" spans="1:8" ht="26.1" customHeight="1">
      <c r="A389" s="202"/>
      <c r="B389" s="203"/>
      <c r="C389" s="203"/>
      <c r="D389" s="203"/>
      <c r="E389" s="203"/>
      <c r="F389" s="225"/>
      <c r="G389" s="203"/>
      <c r="H389" s="226"/>
    </row>
    <row r="390" spans="1:8" ht="26.1" customHeight="1">
      <c r="A390" s="200" t="s">
        <v>278</v>
      </c>
      <c r="B390" s="201"/>
      <c r="C390" s="201"/>
      <c r="D390" s="201"/>
      <c r="E390" s="220" t="s">
        <v>175</v>
      </c>
      <c r="F390" s="221"/>
      <c r="G390" s="222"/>
      <c r="H390" s="223"/>
    </row>
    <row r="391" spans="1:8" ht="26.1" customHeight="1">
      <c r="A391" s="204" t="s">
        <v>279</v>
      </c>
      <c r="B391" s="205"/>
      <c r="C391" s="205"/>
      <c r="D391" s="205"/>
      <c r="E391" s="205"/>
      <c r="F391" s="206"/>
      <c r="G391" s="205"/>
      <c r="H391" s="207"/>
    </row>
    <row r="392" spans="1:8" ht="26.1" customHeight="1">
      <c r="A392" s="200" t="s">
        <v>177</v>
      </c>
      <c r="B392" s="201"/>
      <c r="C392" s="201"/>
      <c r="D392" s="201"/>
      <c r="E392" s="47" t="s">
        <v>2</v>
      </c>
      <c r="F392" s="48" t="s">
        <v>178</v>
      </c>
      <c r="G392" s="49" t="s">
        <v>179</v>
      </c>
      <c r="H392" s="50" t="s">
        <v>180</v>
      </c>
    </row>
    <row r="393" spans="1:8" ht="26.1" customHeight="1">
      <c r="A393" s="202" t="s">
        <v>249</v>
      </c>
      <c r="B393" s="203"/>
      <c r="C393" s="203"/>
      <c r="D393" s="203"/>
      <c r="E393" s="51" t="s">
        <v>182</v>
      </c>
      <c r="F393" s="52">
        <v>7.8116500000000002</v>
      </c>
      <c r="G393" s="19">
        <v>6.65</v>
      </c>
      <c r="H393" s="53">
        <v>51.95</v>
      </c>
    </row>
    <row r="394" spans="1:8" ht="26.1" customHeight="1">
      <c r="A394" s="202" t="s">
        <v>250</v>
      </c>
      <c r="B394" s="203"/>
      <c r="C394" s="203"/>
      <c r="D394" s="203"/>
      <c r="E394" s="51" t="s">
        <v>182</v>
      </c>
      <c r="F394" s="52">
        <v>7.8116500000000002</v>
      </c>
      <c r="G394" s="19">
        <v>4.71</v>
      </c>
      <c r="H394" s="53">
        <v>36.79</v>
      </c>
    </row>
    <row r="395" spans="1:8" ht="26.1" customHeight="1">
      <c r="A395" s="197" t="s">
        <v>184</v>
      </c>
      <c r="B395" s="198"/>
      <c r="C395" s="198"/>
      <c r="D395" s="198"/>
      <c r="E395" s="198"/>
      <c r="F395" s="199"/>
      <c r="G395" s="198"/>
      <c r="H395" s="53">
        <v>88.74</v>
      </c>
    </row>
    <row r="396" spans="1:8" ht="26.1" customHeight="1">
      <c r="A396" s="197" t="s">
        <v>185</v>
      </c>
      <c r="B396" s="198"/>
      <c r="C396" s="198"/>
      <c r="D396" s="198"/>
      <c r="E396" s="198"/>
      <c r="F396" s="199"/>
      <c r="G396" s="198"/>
      <c r="H396" s="20">
        <v>77.56</v>
      </c>
    </row>
    <row r="397" spans="1:8" ht="26.1" customHeight="1">
      <c r="A397" s="197" t="s">
        <v>186</v>
      </c>
      <c r="B397" s="198"/>
      <c r="C397" s="198"/>
      <c r="D397" s="198"/>
      <c r="E397" s="198"/>
      <c r="F397" s="199"/>
      <c r="G397" s="198"/>
      <c r="H397" s="20">
        <v>166.3</v>
      </c>
    </row>
    <row r="398" spans="1:8" ht="26.1" customHeight="1">
      <c r="A398" s="200" t="s">
        <v>187</v>
      </c>
      <c r="B398" s="201"/>
      <c r="C398" s="201"/>
      <c r="D398" s="201"/>
      <c r="E398" s="47" t="s">
        <v>2</v>
      </c>
      <c r="F398" s="48" t="s">
        <v>188</v>
      </c>
      <c r="G398" s="49" t="s">
        <v>179</v>
      </c>
      <c r="H398" s="50" t="s">
        <v>180</v>
      </c>
    </row>
    <row r="399" spans="1:8" ht="26.1" customHeight="1">
      <c r="A399" s="202" t="s">
        <v>189</v>
      </c>
      <c r="B399" s="203"/>
      <c r="C399" s="203"/>
      <c r="D399" s="203"/>
      <c r="E399" s="51" t="s">
        <v>2</v>
      </c>
      <c r="F399" s="52">
        <v>6.7913999999999995E-4</v>
      </c>
      <c r="G399" s="19">
        <v>590.54999999999995</v>
      </c>
      <c r="H399" s="53">
        <v>0.4</v>
      </c>
    </row>
    <row r="400" spans="1:8" ht="26.1" customHeight="1">
      <c r="A400" s="202" t="s">
        <v>190</v>
      </c>
      <c r="B400" s="203"/>
      <c r="C400" s="203"/>
      <c r="D400" s="203"/>
      <c r="E400" s="51" t="s">
        <v>2</v>
      </c>
      <c r="F400" s="52">
        <v>6.7913999999999995E-4</v>
      </c>
      <c r="G400" s="19">
        <v>716.26</v>
      </c>
      <c r="H400" s="53">
        <v>0.49</v>
      </c>
    </row>
    <row r="401" spans="1:8" ht="26.1" customHeight="1">
      <c r="A401" s="202" t="s">
        <v>191</v>
      </c>
      <c r="B401" s="203"/>
      <c r="C401" s="203"/>
      <c r="D401" s="203"/>
      <c r="E401" s="51" t="s">
        <v>2</v>
      </c>
      <c r="F401" s="52">
        <v>1.04258E-3</v>
      </c>
      <c r="G401" s="19">
        <v>694.73</v>
      </c>
      <c r="H401" s="53">
        <v>0.72</v>
      </c>
    </row>
    <row r="402" spans="1:8" ht="26.1" customHeight="1">
      <c r="A402" s="202" t="s">
        <v>192</v>
      </c>
      <c r="B402" s="203"/>
      <c r="C402" s="203"/>
      <c r="D402" s="203"/>
      <c r="E402" s="51" t="s">
        <v>2</v>
      </c>
      <c r="F402" s="52">
        <v>8.3467999999999997E-4</v>
      </c>
      <c r="G402" s="19">
        <v>218.74</v>
      </c>
      <c r="H402" s="53">
        <v>0.18</v>
      </c>
    </row>
    <row r="403" spans="1:8" ht="26.1" customHeight="1">
      <c r="A403" s="202" t="s">
        <v>202</v>
      </c>
      <c r="B403" s="203"/>
      <c r="C403" s="203"/>
      <c r="D403" s="203"/>
      <c r="E403" s="51" t="s">
        <v>2</v>
      </c>
      <c r="F403" s="52">
        <v>3.1677799999999998E-3</v>
      </c>
      <c r="G403" s="19">
        <v>208.52</v>
      </c>
      <c r="H403" s="53">
        <v>0.66</v>
      </c>
    </row>
    <row r="404" spans="1:8" ht="26.1" customHeight="1">
      <c r="A404" s="202" t="s">
        <v>203</v>
      </c>
      <c r="B404" s="203"/>
      <c r="C404" s="203"/>
      <c r="D404" s="203"/>
      <c r="E404" s="51" t="s">
        <v>2</v>
      </c>
      <c r="F404" s="52">
        <v>4.1703199999999999E-3</v>
      </c>
      <c r="G404" s="19">
        <v>138.4</v>
      </c>
      <c r="H404" s="53">
        <v>0.57999999999999996</v>
      </c>
    </row>
    <row r="405" spans="1:8" ht="26.1" customHeight="1">
      <c r="A405" s="202" t="s">
        <v>208</v>
      </c>
      <c r="B405" s="203"/>
      <c r="C405" s="203"/>
      <c r="D405" s="203"/>
      <c r="E405" s="51" t="s">
        <v>209</v>
      </c>
      <c r="F405" s="52">
        <v>2.4655400000000001E-2</v>
      </c>
      <c r="G405" s="19">
        <v>47.47</v>
      </c>
      <c r="H405" s="53">
        <v>1.17</v>
      </c>
    </row>
    <row r="406" spans="1:8" ht="26.1" customHeight="1">
      <c r="A406" s="202" t="s">
        <v>195</v>
      </c>
      <c r="B406" s="203"/>
      <c r="C406" s="203"/>
      <c r="D406" s="203"/>
      <c r="E406" s="51" t="s">
        <v>2</v>
      </c>
      <c r="F406" s="52">
        <v>1.9100619999999999E-2</v>
      </c>
      <c r="G406" s="19">
        <v>168.13</v>
      </c>
      <c r="H406" s="53">
        <v>3.21</v>
      </c>
    </row>
    <row r="407" spans="1:8" ht="26.1" customHeight="1">
      <c r="A407" s="202" t="s">
        <v>196</v>
      </c>
      <c r="B407" s="203"/>
      <c r="C407" s="203"/>
      <c r="D407" s="203"/>
      <c r="E407" s="51" t="s">
        <v>2</v>
      </c>
      <c r="F407" s="52">
        <v>1.1088000000000001E-2</v>
      </c>
      <c r="G407" s="19">
        <v>116.2</v>
      </c>
      <c r="H407" s="53">
        <v>1.29</v>
      </c>
    </row>
    <row r="408" spans="1:8" ht="26.1" customHeight="1">
      <c r="A408" s="202" t="s">
        <v>197</v>
      </c>
      <c r="B408" s="203"/>
      <c r="C408" s="203"/>
      <c r="D408" s="203"/>
      <c r="E408" s="51" t="s">
        <v>2</v>
      </c>
      <c r="F408" s="52">
        <v>1.6555E-2</v>
      </c>
      <c r="G408" s="19">
        <v>132.27000000000001</v>
      </c>
      <c r="H408" s="53">
        <v>2.19</v>
      </c>
    </row>
    <row r="409" spans="1:8" ht="26.1" customHeight="1">
      <c r="A409" s="202" t="s">
        <v>198</v>
      </c>
      <c r="B409" s="203"/>
      <c r="C409" s="203"/>
      <c r="D409" s="203"/>
      <c r="E409" s="51" t="s">
        <v>199</v>
      </c>
      <c r="F409" s="52">
        <v>2.3277099999999998E-2</v>
      </c>
      <c r="G409" s="19">
        <v>17.21</v>
      </c>
      <c r="H409" s="53">
        <v>0.4</v>
      </c>
    </row>
    <row r="410" spans="1:8" ht="26.1" customHeight="1">
      <c r="A410" s="202" t="s">
        <v>200</v>
      </c>
      <c r="B410" s="203"/>
      <c r="C410" s="203"/>
      <c r="D410" s="203"/>
      <c r="E410" s="51" t="s">
        <v>2</v>
      </c>
      <c r="F410" s="52">
        <v>1.023484E-2</v>
      </c>
      <c r="G410" s="19">
        <v>112</v>
      </c>
      <c r="H410" s="53">
        <v>1.1499999999999999</v>
      </c>
    </row>
    <row r="411" spans="1:8" ht="26.1" customHeight="1">
      <c r="A411" s="202" t="s">
        <v>201</v>
      </c>
      <c r="B411" s="203"/>
      <c r="C411" s="203"/>
      <c r="D411" s="203"/>
      <c r="E411" s="51" t="s">
        <v>2</v>
      </c>
      <c r="F411" s="52">
        <v>2.3277099999999998E-2</v>
      </c>
      <c r="G411" s="19">
        <v>20.47</v>
      </c>
      <c r="H411" s="53">
        <v>0.48</v>
      </c>
    </row>
    <row r="412" spans="1:8" ht="26.1" customHeight="1">
      <c r="A412" s="202" t="s">
        <v>215</v>
      </c>
      <c r="B412" s="203"/>
      <c r="C412" s="203"/>
      <c r="D412" s="203"/>
      <c r="E412" s="51" t="s">
        <v>2</v>
      </c>
      <c r="F412" s="52">
        <v>2.3277099999999998E-2</v>
      </c>
      <c r="G412" s="19">
        <v>9.23</v>
      </c>
      <c r="H412" s="53">
        <v>0.21</v>
      </c>
    </row>
    <row r="413" spans="1:8" ht="26.1" customHeight="1">
      <c r="A413" s="202" t="s">
        <v>210</v>
      </c>
      <c r="B413" s="203"/>
      <c r="C413" s="203"/>
      <c r="D413" s="203"/>
      <c r="E413" s="51" t="s">
        <v>209</v>
      </c>
      <c r="F413" s="52">
        <v>0.21151284000000001</v>
      </c>
      <c r="G413" s="19">
        <v>8.9</v>
      </c>
      <c r="H413" s="53">
        <v>1.88</v>
      </c>
    </row>
    <row r="414" spans="1:8" ht="26.1" customHeight="1">
      <c r="A414" s="202" t="s">
        <v>211</v>
      </c>
      <c r="B414" s="203"/>
      <c r="C414" s="203"/>
      <c r="D414" s="203"/>
      <c r="E414" s="51" t="s">
        <v>2</v>
      </c>
      <c r="F414" s="52">
        <v>1.7169028799999999</v>
      </c>
      <c r="G414" s="19">
        <v>1.1000000000000001</v>
      </c>
      <c r="H414" s="53">
        <v>1.89</v>
      </c>
    </row>
    <row r="415" spans="1:8" ht="26.1" customHeight="1">
      <c r="A415" s="202" t="s">
        <v>212</v>
      </c>
      <c r="B415" s="203"/>
      <c r="C415" s="203"/>
      <c r="D415" s="203"/>
      <c r="E415" s="51" t="s">
        <v>2</v>
      </c>
      <c r="F415" s="52">
        <v>4.0753020000000001E-2</v>
      </c>
      <c r="G415" s="19">
        <v>29.37</v>
      </c>
      <c r="H415" s="53">
        <v>1.2</v>
      </c>
    </row>
    <row r="416" spans="1:8" ht="26.1" customHeight="1">
      <c r="A416" s="202" t="s">
        <v>213</v>
      </c>
      <c r="B416" s="203"/>
      <c r="C416" s="203"/>
      <c r="D416" s="203"/>
      <c r="E416" s="51" t="s">
        <v>2</v>
      </c>
      <c r="F416" s="52">
        <v>0.12346488</v>
      </c>
      <c r="G416" s="19">
        <v>5.62</v>
      </c>
      <c r="H416" s="53">
        <v>0.69</v>
      </c>
    </row>
    <row r="417" spans="1:8" ht="26.1" customHeight="1">
      <c r="A417" s="202" t="s">
        <v>214</v>
      </c>
      <c r="B417" s="203"/>
      <c r="C417" s="203"/>
      <c r="D417" s="203"/>
      <c r="E417" s="51" t="s">
        <v>2</v>
      </c>
      <c r="F417" s="52">
        <v>0.13966413999999999</v>
      </c>
      <c r="G417" s="19">
        <v>5.21</v>
      </c>
      <c r="H417" s="53">
        <v>0.73</v>
      </c>
    </row>
    <row r="418" spans="1:8" ht="26.1" customHeight="1">
      <c r="A418" s="202" t="s">
        <v>216</v>
      </c>
      <c r="B418" s="203"/>
      <c r="C418" s="203"/>
      <c r="D418" s="203"/>
      <c r="E418" s="51" t="s">
        <v>2</v>
      </c>
      <c r="F418" s="52">
        <v>4.2042000000000003E-2</v>
      </c>
      <c r="G418" s="19">
        <v>6.79</v>
      </c>
      <c r="H418" s="53">
        <v>0.28999999999999998</v>
      </c>
    </row>
    <row r="419" spans="1:8" ht="26.1" customHeight="1">
      <c r="A419" s="202" t="s">
        <v>256</v>
      </c>
      <c r="B419" s="203"/>
      <c r="C419" s="203"/>
      <c r="D419" s="203"/>
      <c r="E419" s="51" t="s">
        <v>2</v>
      </c>
      <c r="F419" s="52">
        <v>0.3</v>
      </c>
      <c r="G419" s="19">
        <v>2.4</v>
      </c>
      <c r="H419" s="53">
        <v>0.72</v>
      </c>
    </row>
    <row r="420" spans="1:8" ht="26.1" customHeight="1">
      <c r="A420" s="202" t="s">
        <v>280</v>
      </c>
      <c r="B420" s="203"/>
      <c r="C420" s="203"/>
      <c r="D420" s="203"/>
      <c r="E420" s="51" t="s">
        <v>2</v>
      </c>
      <c r="F420" s="52">
        <v>1</v>
      </c>
      <c r="G420" s="19">
        <v>18.760000000000002</v>
      </c>
      <c r="H420" s="53">
        <v>18.760000000000002</v>
      </c>
    </row>
    <row r="421" spans="1:8" ht="26.1" customHeight="1">
      <c r="A421" s="202" t="s">
        <v>281</v>
      </c>
      <c r="B421" s="203"/>
      <c r="C421" s="203"/>
      <c r="D421" s="203"/>
      <c r="E421" s="51" t="s">
        <v>2</v>
      </c>
      <c r="F421" s="52">
        <v>1</v>
      </c>
      <c r="G421" s="19">
        <v>11.4</v>
      </c>
      <c r="H421" s="53">
        <v>11.4</v>
      </c>
    </row>
    <row r="422" spans="1:8" ht="26.1" customHeight="1">
      <c r="A422" s="202" t="s">
        <v>282</v>
      </c>
      <c r="B422" s="203"/>
      <c r="C422" s="203"/>
      <c r="D422" s="203"/>
      <c r="E422" s="51" t="s">
        <v>2</v>
      </c>
      <c r="F422" s="52">
        <v>0.4</v>
      </c>
      <c r="G422" s="19">
        <v>4.5999999999999996</v>
      </c>
      <c r="H422" s="53">
        <v>1.84</v>
      </c>
    </row>
    <row r="423" spans="1:8" ht="26.1" customHeight="1">
      <c r="A423" s="202" t="s">
        <v>283</v>
      </c>
      <c r="B423" s="203"/>
      <c r="C423" s="203"/>
      <c r="D423" s="203"/>
      <c r="E423" s="51" t="s">
        <v>2</v>
      </c>
      <c r="F423" s="52">
        <v>1</v>
      </c>
      <c r="G423" s="19">
        <v>1.45</v>
      </c>
      <c r="H423" s="53">
        <v>1.45</v>
      </c>
    </row>
    <row r="424" spans="1:8" ht="26.1" customHeight="1">
      <c r="A424" s="202" t="s">
        <v>284</v>
      </c>
      <c r="B424" s="203"/>
      <c r="C424" s="203"/>
      <c r="D424" s="203"/>
      <c r="E424" s="51" t="s">
        <v>2</v>
      </c>
      <c r="F424" s="52">
        <v>1</v>
      </c>
      <c r="G424" s="19">
        <v>2.33</v>
      </c>
      <c r="H424" s="53">
        <v>2.33</v>
      </c>
    </row>
    <row r="425" spans="1:8" ht="26.1" customHeight="1">
      <c r="A425" s="202" t="s">
        <v>285</v>
      </c>
      <c r="B425" s="203"/>
      <c r="C425" s="203"/>
      <c r="D425" s="203"/>
      <c r="E425" s="51" t="s">
        <v>2</v>
      </c>
      <c r="F425" s="52">
        <v>1</v>
      </c>
      <c r="G425" s="19">
        <v>10.35</v>
      </c>
      <c r="H425" s="53">
        <v>10.35</v>
      </c>
    </row>
    <row r="426" spans="1:8" ht="26.1" customHeight="1">
      <c r="A426" s="202" t="s">
        <v>286</v>
      </c>
      <c r="B426" s="203"/>
      <c r="C426" s="203"/>
      <c r="D426" s="203"/>
      <c r="E426" s="51" t="s">
        <v>2</v>
      </c>
      <c r="F426" s="52">
        <v>1</v>
      </c>
      <c r="G426" s="19">
        <v>19.53</v>
      </c>
      <c r="H426" s="53">
        <v>19.53</v>
      </c>
    </row>
    <row r="427" spans="1:8" ht="26.1" customHeight="1">
      <c r="A427" s="202" t="s">
        <v>287</v>
      </c>
      <c r="B427" s="203"/>
      <c r="C427" s="203"/>
      <c r="D427" s="203"/>
      <c r="E427" s="51" t="s">
        <v>13</v>
      </c>
      <c r="F427" s="52">
        <v>1.5</v>
      </c>
      <c r="G427" s="19">
        <v>2.68</v>
      </c>
      <c r="H427" s="53">
        <v>4.0199999999999996</v>
      </c>
    </row>
    <row r="428" spans="1:8" ht="26.1" customHeight="1">
      <c r="A428" s="202" t="s">
        <v>288</v>
      </c>
      <c r="B428" s="203"/>
      <c r="C428" s="203"/>
      <c r="D428" s="203"/>
      <c r="E428" s="51" t="s">
        <v>2</v>
      </c>
      <c r="F428" s="52">
        <v>1</v>
      </c>
      <c r="G428" s="19">
        <v>2836.16</v>
      </c>
      <c r="H428" s="53">
        <v>2836.16</v>
      </c>
    </row>
    <row r="429" spans="1:8" ht="26.1" customHeight="1">
      <c r="A429" s="202" t="s">
        <v>204</v>
      </c>
      <c r="B429" s="203"/>
      <c r="C429" s="203"/>
      <c r="D429" s="203"/>
      <c r="E429" s="51" t="s">
        <v>182</v>
      </c>
      <c r="F429" s="52">
        <v>15.4</v>
      </c>
      <c r="G429" s="19">
        <v>0.01</v>
      </c>
      <c r="H429" s="53">
        <v>0.15</v>
      </c>
    </row>
    <row r="430" spans="1:8" ht="26.1" customHeight="1">
      <c r="A430" s="202" t="s">
        <v>205</v>
      </c>
      <c r="B430" s="203"/>
      <c r="C430" s="203"/>
      <c r="D430" s="203"/>
      <c r="E430" s="51" t="s">
        <v>182</v>
      </c>
      <c r="F430" s="52">
        <v>15.4</v>
      </c>
      <c r="G430" s="19">
        <v>0.43</v>
      </c>
      <c r="H430" s="53">
        <v>6.62</v>
      </c>
    </row>
    <row r="431" spans="1:8" ht="26.1" customHeight="1">
      <c r="A431" s="202" t="s">
        <v>206</v>
      </c>
      <c r="B431" s="203"/>
      <c r="C431" s="203"/>
      <c r="D431" s="203"/>
      <c r="E431" s="51" t="s">
        <v>182</v>
      </c>
      <c r="F431" s="52">
        <v>15.4</v>
      </c>
      <c r="G431" s="19">
        <v>0.02</v>
      </c>
      <c r="H431" s="53">
        <v>0.31</v>
      </c>
    </row>
    <row r="432" spans="1:8" ht="26.1" customHeight="1">
      <c r="A432" s="202" t="s">
        <v>207</v>
      </c>
      <c r="B432" s="203"/>
      <c r="C432" s="203"/>
      <c r="D432" s="203"/>
      <c r="E432" s="51" t="s">
        <v>182</v>
      </c>
      <c r="F432" s="52">
        <v>15.4</v>
      </c>
      <c r="G432" s="19">
        <v>0.37</v>
      </c>
      <c r="H432" s="53">
        <v>5.7</v>
      </c>
    </row>
    <row r="433" spans="1:8" ht="26.1" customHeight="1">
      <c r="A433" s="202" t="s">
        <v>289</v>
      </c>
      <c r="B433" s="203"/>
      <c r="C433" s="203"/>
      <c r="D433" s="203"/>
      <c r="E433" s="51" t="s">
        <v>2</v>
      </c>
      <c r="F433" s="52">
        <v>2</v>
      </c>
      <c r="G433" s="19">
        <v>17.48</v>
      </c>
      <c r="H433" s="53">
        <v>34.96</v>
      </c>
    </row>
    <row r="434" spans="1:8" ht="26.1" customHeight="1">
      <c r="A434" s="202" t="s">
        <v>290</v>
      </c>
      <c r="B434" s="203"/>
      <c r="C434" s="203"/>
      <c r="D434" s="203"/>
      <c r="E434" s="51" t="s">
        <v>13</v>
      </c>
      <c r="F434" s="52">
        <v>2</v>
      </c>
      <c r="G434" s="19">
        <v>5.75</v>
      </c>
      <c r="H434" s="53">
        <v>11.5</v>
      </c>
    </row>
    <row r="435" spans="1:8" ht="26.1" customHeight="1">
      <c r="A435" s="197" t="s">
        <v>218</v>
      </c>
      <c r="B435" s="198"/>
      <c r="C435" s="198"/>
      <c r="D435" s="198"/>
      <c r="E435" s="198"/>
      <c r="F435" s="199"/>
      <c r="G435" s="198"/>
      <c r="H435" s="20">
        <v>2985.61</v>
      </c>
    </row>
    <row r="436" spans="1:8" ht="26.1" customHeight="1">
      <c r="A436" s="200" t="s">
        <v>219</v>
      </c>
      <c r="B436" s="201"/>
      <c r="C436" s="201"/>
      <c r="D436" s="201"/>
      <c r="E436" s="201"/>
      <c r="F436" s="224"/>
      <c r="G436" s="201"/>
      <c r="H436" s="50">
        <v>3151.91</v>
      </c>
    </row>
    <row r="437" spans="1:8" ht="26.1" customHeight="1">
      <c r="A437" s="200" t="s">
        <v>220</v>
      </c>
      <c r="B437" s="201"/>
      <c r="C437" s="201"/>
      <c r="D437" s="201"/>
      <c r="E437" s="201"/>
      <c r="F437" s="224"/>
      <c r="G437" s="201"/>
      <c r="H437" s="50">
        <v>788.92</v>
      </c>
    </row>
    <row r="438" spans="1:8" ht="26.1" customHeight="1">
      <c r="A438" s="200" t="s">
        <v>221</v>
      </c>
      <c r="B438" s="201"/>
      <c r="C438" s="201"/>
      <c r="D438" s="201"/>
      <c r="E438" s="201"/>
      <c r="F438" s="224"/>
      <c r="G438" s="201"/>
      <c r="H438" s="50">
        <v>3940.83</v>
      </c>
    </row>
    <row r="439" spans="1:8" ht="26.1" customHeight="1">
      <c r="A439" s="202"/>
      <c r="B439" s="203"/>
      <c r="C439" s="203"/>
      <c r="D439" s="203"/>
      <c r="E439" s="203"/>
      <c r="F439" s="225"/>
      <c r="G439" s="203"/>
      <c r="H439" s="226"/>
    </row>
    <row r="440" spans="1:8" ht="26.1" customHeight="1">
      <c r="A440" s="200" t="s">
        <v>291</v>
      </c>
      <c r="B440" s="201"/>
      <c r="C440" s="201"/>
      <c r="D440" s="201"/>
      <c r="E440" s="220" t="s">
        <v>241</v>
      </c>
      <c r="F440" s="221"/>
      <c r="G440" s="222"/>
      <c r="H440" s="223"/>
    </row>
    <row r="441" spans="1:8" ht="26.1" customHeight="1">
      <c r="A441" s="204" t="s">
        <v>292</v>
      </c>
      <c r="B441" s="205"/>
      <c r="C441" s="205"/>
      <c r="D441" s="205"/>
      <c r="E441" s="205"/>
      <c r="F441" s="206"/>
      <c r="G441" s="205"/>
      <c r="H441" s="207"/>
    </row>
    <row r="442" spans="1:8" ht="26.1" customHeight="1">
      <c r="A442" s="200" t="s">
        <v>177</v>
      </c>
      <c r="B442" s="201"/>
      <c r="C442" s="201"/>
      <c r="D442" s="201"/>
      <c r="E442" s="47" t="s">
        <v>2</v>
      </c>
      <c r="F442" s="48" t="s">
        <v>178</v>
      </c>
      <c r="G442" s="49" t="s">
        <v>179</v>
      </c>
      <c r="H442" s="50" t="s">
        <v>180</v>
      </c>
    </row>
    <row r="443" spans="1:8" ht="26.1" customHeight="1">
      <c r="A443" s="202" t="s">
        <v>249</v>
      </c>
      <c r="B443" s="203"/>
      <c r="C443" s="203"/>
      <c r="D443" s="203"/>
      <c r="E443" s="51" t="s">
        <v>182</v>
      </c>
      <c r="F443" s="52">
        <v>0.24855250000000001</v>
      </c>
      <c r="G443" s="19">
        <v>6.65</v>
      </c>
      <c r="H443" s="53">
        <v>1.65</v>
      </c>
    </row>
    <row r="444" spans="1:8" ht="26.1" customHeight="1">
      <c r="A444" s="202" t="s">
        <v>250</v>
      </c>
      <c r="B444" s="203"/>
      <c r="C444" s="203"/>
      <c r="D444" s="203"/>
      <c r="E444" s="51" t="s">
        <v>182</v>
      </c>
      <c r="F444" s="52">
        <v>0.24855250000000001</v>
      </c>
      <c r="G444" s="19">
        <v>4.71</v>
      </c>
      <c r="H444" s="53">
        <v>1.17</v>
      </c>
    </row>
    <row r="445" spans="1:8" ht="26.1" customHeight="1">
      <c r="A445" s="197" t="s">
        <v>184</v>
      </c>
      <c r="B445" s="198"/>
      <c r="C445" s="198"/>
      <c r="D445" s="198"/>
      <c r="E445" s="198"/>
      <c r="F445" s="199"/>
      <c r="G445" s="198"/>
      <c r="H445" s="53">
        <v>2.82</v>
      </c>
    </row>
    <row r="446" spans="1:8" ht="26.1" customHeight="1">
      <c r="A446" s="197" t="s">
        <v>185</v>
      </c>
      <c r="B446" s="198"/>
      <c r="C446" s="198"/>
      <c r="D446" s="198"/>
      <c r="E446" s="198"/>
      <c r="F446" s="199"/>
      <c r="G446" s="198"/>
      <c r="H446" s="20">
        <v>2.4700000000000002</v>
      </c>
    </row>
    <row r="447" spans="1:8" ht="26.1" customHeight="1">
      <c r="A447" s="197" t="s">
        <v>186</v>
      </c>
      <c r="B447" s="198"/>
      <c r="C447" s="198"/>
      <c r="D447" s="198"/>
      <c r="E447" s="198"/>
      <c r="F447" s="199"/>
      <c r="G447" s="198"/>
      <c r="H447" s="20">
        <v>5.29</v>
      </c>
    </row>
    <row r="448" spans="1:8" ht="26.1" customHeight="1">
      <c r="A448" s="200" t="s">
        <v>187</v>
      </c>
      <c r="B448" s="201"/>
      <c r="C448" s="201"/>
      <c r="D448" s="201"/>
      <c r="E448" s="47" t="s">
        <v>2</v>
      </c>
      <c r="F448" s="48" t="s">
        <v>188</v>
      </c>
      <c r="G448" s="49" t="s">
        <v>179</v>
      </c>
      <c r="H448" s="50" t="s">
        <v>180</v>
      </c>
    </row>
    <row r="449" spans="1:8" ht="26.1" customHeight="1">
      <c r="A449" s="202" t="s">
        <v>189</v>
      </c>
      <c r="B449" s="203"/>
      <c r="C449" s="203"/>
      <c r="D449" s="203"/>
      <c r="E449" s="51" t="s">
        <v>2</v>
      </c>
      <c r="F449" s="52">
        <v>2.1610000000000001E-5</v>
      </c>
      <c r="G449" s="19">
        <v>590.54999999999995</v>
      </c>
      <c r="H449" s="53">
        <v>0.01</v>
      </c>
    </row>
    <row r="450" spans="1:8" ht="26.1" customHeight="1">
      <c r="A450" s="202" t="s">
        <v>190</v>
      </c>
      <c r="B450" s="203"/>
      <c r="C450" s="203"/>
      <c r="D450" s="203"/>
      <c r="E450" s="51" t="s">
        <v>2</v>
      </c>
      <c r="F450" s="52">
        <v>2.1610000000000001E-5</v>
      </c>
      <c r="G450" s="19">
        <v>716.26</v>
      </c>
      <c r="H450" s="53">
        <v>0.02</v>
      </c>
    </row>
    <row r="451" spans="1:8" ht="26.1" customHeight="1">
      <c r="A451" s="202" t="s">
        <v>191</v>
      </c>
      <c r="B451" s="203"/>
      <c r="C451" s="203"/>
      <c r="D451" s="203"/>
      <c r="E451" s="51" t="s">
        <v>2</v>
      </c>
      <c r="F451" s="52">
        <v>3.3173999999999998E-5</v>
      </c>
      <c r="G451" s="19">
        <v>694.73</v>
      </c>
      <c r="H451" s="53">
        <v>0.02</v>
      </c>
    </row>
    <row r="452" spans="1:8" ht="26.1" customHeight="1">
      <c r="A452" s="202" t="s">
        <v>192</v>
      </c>
      <c r="B452" s="203"/>
      <c r="C452" s="203"/>
      <c r="D452" s="203"/>
      <c r="E452" s="51" t="s">
        <v>2</v>
      </c>
      <c r="F452" s="52">
        <v>2.6557999999999999E-5</v>
      </c>
      <c r="G452" s="19">
        <v>218.74</v>
      </c>
      <c r="H452" s="53">
        <v>0.01</v>
      </c>
    </row>
    <row r="453" spans="1:8" ht="26.1" customHeight="1">
      <c r="A453" s="202" t="s">
        <v>202</v>
      </c>
      <c r="B453" s="203"/>
      <c r="C453" s="203"/>
      <c r="D453" s="203"/>
      <c r="E453" s="51" t="s">
        <v>2</v>
      </c>
      <c r="F453" s="52">
        <v>1.00794E-4</v>
      </c>
      <c r="G453" s="19">
        <v>208.52</v>
      </c>
      <c r="H453" s="53">
        <v>0.02</v>
      </c>
    </row>
    <row r="454" spans="1:8" ht="26.1" customHeight="1">
      <c r="A454" s="202" t="s">
        <v>203</v>
      </c>
      <c r="B454" s="203"/>
      <c r="C454" s="203"/>
      <c r="D454" s="203"/>
      <c r="E454" s="51" t="s">
        <v>2</v>
      </c>
      <c r="F454" s="52">
        <v>1.3269200000000001E-4</v>
      </c>
      <c r="G454" s="19">
        <v>138.4</v>
      </c>
      <c r="H454" s="53">
        <v>0.02</v>
      </c>
    </row>
    <row r="455" spans="1:8" ht="26.1" customHeight="1">
      <c r="A455" s="202" t="s">
        <v>208</v>
      </c>
      <c r="B455" s="203"/>
      <c r="C455" s="203"/>
      <c r="D455" s="203"/>
      <c r="E455" s="51" t="s">
        <v>209</v>
      </c>
      <c r="F455" s="52">
        <v>7.8448999999999999E-4</v>
      </c>
      <c r="G455" s="19">
        <v>47.47</v>
      </c>
      <c r="H455" s="53">
        <v>0.04</v>
      </c>
    </row>
    <row r="456" spans="1:8" ht="26.1" customHeight="1">
      <c r="A456" s="202" t="s">
        <v>195</v>
      </c>
      <c r="B456" s="203"/>
      <c r="C456" s="203"/>
      <c r="D456" s="203"/>
      <c r="E456" s="51" t="s">
        <v>2</v>
      </c>
      <c r="F456" s="52">
        <v>6.0774799999999997E-4</v>
      </c>
      <c r="G456" s="19">
        <v>168.13</v>
      </c>
      <c r="H456" s="53">
        <v>0.1</v>
      </c>
    </row>
    <row r="457" spans="1:8" ht="26.1" customHeight="1">
      <c r="A457" s="202" t="s">
        <v>196</v>
      </c>
      <c r="B457" s="203"/>
      <c r="C457" s="203"/>
      <c r="D457" s="203"/>
      <c r="E457" s="51" t="s">
        <v>2</v>
      </c>
      <c r="F457" s="52">
        <v>3.5280000000000001E-4</v>
      </c>
      <c r="G457" s="19">
        <v>116.2</v>
      </c>
      <c r="H457" s="53">
        <v>0.04</v>
      </c>
    </row>
    <row r="458" spans="1:8" ht="26.1" customHeight="1">
      <c r="A458" s="202" t="s">
        <v>197</v>
      </c>
      <c r="B458" s="203"/>
      <c r="C458" s="203"/>
      <c r="D458" s="203"/>
      <c r="E458" s="51" t="s">
        <v>2</v>
      </c>
      <c r="F458" s="52">
        <v>5.2674999999999998E-4</v>
      </c>
      <c r="G458" s="19">
        <v>132.27000000000001</v>
      </c>
      <c r="H458" s="53">
        <v>7.0000000000000007E-2</v>
      </c>
    </row>
    <row r="459" spans="1:8" ht="26.1" customHeight="1">
      <c r="A459" s="202" t="s">
        <v>198</v>
      </c>
      <c r="B459" s="203"/>
      <c r="C459" s="203"/>
      <c r="D459" s="203"/>
      <c r="E459" s="51" t="s">
        <v>199</v>
      </c>
      <c r="F459" s="52">
        <v>7.4063600000000003E-4</v>
      </c>
      <c r="G459" s="19">
        <v>17.21</v>
      </c>
      <c r="H459" s="53">
        <v>0.01</v>
      </c>
    </row>
    <row r="460" spans="1:8" ht="26.1" customHeight="1">
      <c r="A460" s="202" t="s">
        <v>200</v>
      </c>
      <c r="B460" s="203"/>
      <c r="C460" s="203"/>
      <c r="D460" s="203"/>
      <c r="E460" s="51" t="s">
        <v>2</v>
      </c>
      <c r="F460" s="52">
        <v>3.2565399999999998E-4</v>
      </c>
      <c r="G460" s="19">
        <v>112</v>
      </c>
      <c r="H460" s="53">
        <v>0.04</v>
      </c>
    </row>
    <row r="461" spans="1:8" ht="26.1" customHeight="1">
      <c r="A461" s="202" t="s">
        <v>201</v>
      </c>
      <c r="B461" s="203"/>
      <c r="C461" s="203"/>
      <c r="D461" s="203"/>
      <c r="E461" s="51" t="s">
        <v>2</v>
      </c>
      <c r="F461" s="52">
        <v>7.4063600000000003E-4</v>
      </c>
      <c r="G461" s="19">
        <v>20.47</v>
      </c>
      <c r="H461" s="53">
        <v>0.02</v>
      </c>
    </row>
    <row r="462" spans="1:8" ht="26.1" customHeight="1">
      <c r="A462" s="202" t="s">
        <v>215</v>
      </c>
      <c r="B462" s="203"/>
      <c r="C462" s="203"/>
      <c r="D462" s="203"/>
      <c r="E462" s="51" t="s">
        <v>2</v>
      </c>
      <c r="F462" s="52">
        <v>7.4063600000000003E-4</v>
      </c>
      <c r="G462" s="19">
        <v>9.23</v>
      </c>
      <c r="H462" s="53">
        <v>0.01</v>
      </c>
    </row>
    <row r="463" spans="1:8" ht="26.1" customHeight="1">
      <c r="A463" s="202" t="s">
        <v>204</v>
      </c>
      <c r="B463" s="203"/>
      <c r="C463" s="203"/>
      <c r="D463" s="203"/>
      <c r="E463" s="51" t="s">
        <v>182</v>
      </c>
      <c r="F463" s="52">
        <v>0.49</v>
      </c>
      <c r="G463" s="19">
        <v>0.01</v>
      </c>
      <c r="H463" s="53">
        <v>0</v>
      </c>
    </row>
    <row r="464" spans="1:8" ht="26.1" customHeight="1">
      <c r="A464" s="202" t="s">
        <v>205</v>
      </c>
      <c r="B464" s="203"/>
      <c r="C464" s="203"/>
      <c r="D464" s="203"/>
      <c r="E464" s="51" t="s">
        <v>182</v>
      </c>
      <c r="F464" s="52">
        <v>0.49</v>
      </c>
      <c r="G464" s="19">
        <v>0.43</v>
      </c>
      <c r="H464" s="53">
        <v>0.21</v>
      </c>
    </row>
    <row r="465" spans="1:8" ht="26.1" customHeight="1">
      <c r="A465" s="202" t="s">
        <v>206</v>
      </c>
      <c r="B465" s="203"/>
      <c r="C465" s="203"/>
      <c r="D465" s="203"/>
      <c r="E465" s="51" t="s">
        <v>182</v>
      </c>
      <c r="F465" s="52">
        <v>0.49</v>
      </c>
      <c r="G465" s="19">
        <v>0.02</v>
      </c>
      <c r="H465" s="53">
        <v>0.01</v>
      </c>
    </row>
    <row r="466" spans="1:8" ht="26.1" customHeight="1">
      <c r="A466" s="202" t="s">
        <v>207</v>
      </c>
      <c r="B466" s="203"/>
      <c r="C466" s="203"/>
      <c r="D466" s="203"/>
      <c r="E466" s="51" t="s">
        <v>182</v>
      </c>
      <c r="F466" s="52">
        <v>0.49</v>
      </c>
      <c r="G466" s="19">
        <v>0.37</v>
      </c>
      <c r="H466" s="53">
        <v>0.18</v>
      </c>
    </row>
    <row r="467" spans="1:8" ht="26.1" customHeight="1">
      <c r="A467" s="202" t="s">
        <v>210</v>
      </c>
      <c r="B467" s="203"/>
      <c r="C467" s="203"/>
      <c r="D467" s="203"/>
      <c r="E467" s="51" t="s">
        <v>209</v>
      </c>
      <c r="F467" s="52">
        <v>6.7299539999999998E-3</v>
      </c>
      <c r="G467" s="19">
        <v>8.9</v>
      </c>
      <c r="H467" s="53">
        <v>0.06</v>
      </c>
    </row>
    <row r="468" spans="1:8" ht="26.1" customHeight="1">
      <c r="A468" s="202" t="s">
        <v>211</v>
      </c>
      <c r="B468" s="203"/>
      <c r="C468" s="203"/>
      <c r="D468" s="203"/>
      <c r="E468" s="51" t="s">
        <v>2</v>
      </c>
      <c r="F468" s="52">
        <v>5.4628728000000001E-2</v>
      </c>
      <c r="G468" s="19">
        <v>1.1000000000000001</v>
      </c>
      <c r="H468" s="53">
        <v>0.06</v>
      </c>
    </row>
    <row r="469" spans="1:8" ht="26.1" customHeight="1">
      <c r="A469" s="202" t="s">
        <v>212</v>
      </c>
      <c r="B469" s="203"/>
      <c r="C469" s="203"/>
      <c r="D469" s="203"/>
      <c r="E469" s="51" t="s">
        <v>2</v>
      </c>
      <c r="F469" s="52">
        <v>1.2966880000000001E-3</v>
      </c>
      <c r="G469" s="19">
        <v>29.37</v>
      </c>
      <c r="H469" s="53">
        <v>0.04</v>
      </c>
    </row>
    <row r="470" spans="1:8" ht="26.1" customHeight="1">
      <c r="A470" s="202" t="s">
        <v>213</v>
      </c>
      <c r="B470" s="203"/>
      <c r="C470" s="203"/>
      <c r="D470" s="203"/>
      <c r="E470" s="51" t="s">
        <v>2</v>
      </c>
      <c r="F470" s="52">
        <v>3.9284280000000003E-3</v>
      </c>
      <c r="G470" s="19">
        <v>5.62</v>
      </c>
      <c r="H470" s="53">
        <v>0.02</v>
      </c>
    </row>
    <row r="471" spans="1:8" ht="26.1" customHeight="1">
      <c r="A471" s="202" t="s">
        <v>214</v>
      </c>
      <c r="B471" s="203"/>
      <c r="C471" s="203"/>
      <c r="D471" s="203"/>
      <c r="E471" s="51" t="s">
        <v>2</v>
      </c>
      <c r="F471" s="52">
        <v>4.4438589999999997E-3</v>
      </c>
      <c r="G471" s="19">
        <v>5.21</v>
      </c>
      <c r="H471" s="53">
        <v>0.02</v>
      </c>
    </row>
    <row r="472" spans="1:8" ht="26.1" customHeight="1">
      <c r="A472" s="202" t="s">
        <v>216</v>
      </c>
      <c r="B472" s="203"/>
      <c r="C472" s="203"/>
      <c r="D472" s="203"/>
      <c r="E472" s="51" t="s">
        <v>2</v>
      </c>
      <c r="F472" s="52">
        <v>1.3377E-3</v>
      </c>
      <c r="G472" s="19">
        <v>6.79</v>
      </c>
      <c r="H472" s="53">
        <v>0.01</v>
      </c>
    </row>
    <row r="473" spans="1:8" ht="26.1" customHeight="1">
      <c r="A473" s="202" t="s">
        <v>293</v>
      </c>
      <c r="B473" s="203"/>
      <c r="C473" s="203"/>
      <c r="D473" s="203"/>
      <c r="E473" s="51" t="s">
        <v>13</v>
      </c>
      <c r="F473" s="52">
        <v>1.0389999999999999</v>
      </c>
      <c r="G473" s="19">
        <v>50.83</v>
      </c>
      <c r="H473" s="53">
        <v>52.81</v>
      </c>
    </row>
    <row r="474" spans="1:8" ht="26.1" customHeight="1">
      <c r="A474" s="197" t="s">
        <v>218</v>
      </c>
      <c r="B474" s="198"/>
      <c r="C474" s="198"/>
      <c r="D474" s="198"/>
      <c r="E474" s="198"/>
      <c r="F474" s="199"/>
      <c r="G474" s="198"/>
      <c r="H474" s="20">
        <v>53.85</v>
      </c>
    </row>
    <row r="475" spans="1:8" ht="26.1" customHeight="1">
      <c r="A475" s="200" t="s">
        <v>219</v>
      </c>
      <c r="B475" s="201"/>
      <c r="C475" s="201"/>
      <c r="D475" s="201"/>
      <c r="E475" s="201"/>
      <c r="F475" s="224"/>
      <c r="G475" s="201"/>
      <c r="H475" s="50">
        <v>59.14</v>
      </c>
    </row>
    <row r="476" spans="1:8" ht="26.1" customHeight="1">
      <c r="A476" s="200" t="s">
        <v>220</v>
      </c>
      <c r="B476" s="201"/>
      <c r="C476" s="201"/>
      <c r="D476" s="201"/>
      <c r="E476" s="201"/>
      <c r="F476" s="224"/>
      <c r="G476" s="201"/>
      <c r="H476" s="50">
        <v>14.8</v>
      </c>
    </row>
    <row r="477" spans="1:8" ht="26.1" customHeight="1">
      <c r="A477" s="200" t="s">
        <v>221</v>
      </c>
      <c r="B477" s="201"/>
      <c r="C477" s="201"/>
      <c r="D477" s="201"/>
      <c r="E477" s="201"/>
      <c r="F477" s="224"/>
      <c r="G477" s="201"/>
      <c r="H477" s="50">
        <v>73.94</v>
      </c>
    </row>
    <row r="478" spans="1:8" ht="26.1" customHeight="1">
      <c r="A478" s="202"/>
      <c r="B478" s="203"/>
      <c r="C478" s="203"/>
      <c r="D478" s="203"/>
      <c r="E478" s="203"/>
      <c r="F478" s="225"/>
      <c r="G478" s="203"/>
      <c r="H478" s="226"/>
    </row>
    <row r="479" spans="1:8" ht="26.1" customHeight="1">
      <c r="A479" s="200" t="s">
        <v>294</v>
      </c>
      <c r="B479" s="201"/>
      <c r="C479" s="201"/>
      <c r="D479" s="201"/>
      <c r="E479" s="220" t="s">
        <v>175</v>
      </c>
      <c r="F479" s="221"/>
      <c r="G479" s="222"/>
      <c r="H479" s="223"/>
    </row>
    <row r="480" spans="1:8" ht="26.1" customHeight="1">
      <c r="A480" s="204" t="s">
        <v>295</v>
      </c>
      <c r="B480" s="205"/>
      <c r="C480" s="205"/>
      <c r="D480" s="205"/>
      <c r="E480" s="205"/>
      <c r="F480" s="206"/>
      <c r="G480" s="205"/>
      <c r="H480" s="207"/>
    </row>
    <row r="481" spans="1:8" ht="26.1" customHeight="1">
      <c r="A481" s="200" t="s">
        <v>177</v>
      </c>
      <c r="B481" s="201"/>
      <c r="C481" s="201"/>
      <c r="D481" s="201"/>
      <c r="E481" s="47" t="s">
        <v>2</v>
      </c>
      <c r="F481" s="48" t="s">
        <v>178</v>
      </c>
      <c r="G481" s="49" t="s">
        <v>179</v>
      </c>
      <c r="H481" s="50" t="s">
        <v>180</v>
      </c>
    </row>
    <row r="482" spans="1:8" ht="26.1" customHeight="1">
      <c r="A482" s="202" t="s">
        <v>249</v>
      </c>
      <c r="B482" s="203"/>
      <c r="C482" s="203"/>
      <c r="D482" s="203"/>
      <c r="E482" s="51" t="s">
        <v>182</v>
      </c>
      <c r="F482" s="52">
        <v>0.746672</v>
      </c>
      <c r="G482" s="19">
        <v>6.65</v>
      </c>
      <c r="H482" s="53">
        <v>4.97</v>
      </c>
    </row>
    <row r="483" spans="1:8" ht="26.1" customHeight="1">
      <c r="A483" s="202" t="s">
        <v>250</v>
      </c>
      <c r="B483" s="203"/>
      <c r="C483" s="203"/>
      <c r="D483" s="203"/>
      <c r="E483" s="51" t="s">
        <v>182</v>
      </c>
      <c r="F483" s="52">
        <v>0.746672</v>
      </c>
      <c r="G483" s="19">
        <v>4.71</v>
      </c>
      <c r="H483" s="53">
        <v>3.52</v>
      </c>
    </row>
    <row r="484" spans="1:8" ht="26.1" customHeight="1">
      <c r="A484" s="197" t="s">
        <v>184</v>
      </c>
      <c r="B484" s="198"/>
      <c r="C484" s="198"/>
      <c r="D484" s="198"/>
      <c r="E484" s="198"/>
      <c r="F484" s="199"/>
      <c r="G484" s="198"/>
      <c r="H484" s="53">
        <v>8.48</v>
      </c>
    </row>
    <row r="485" spans="1:8" ht="26.1" customHeight="1">
      <c r="A485" s="197" t="s">
        <v>185</v>
      </c>
      <c r="B485" s="198"/>
      <c r="C485" s="198"/>
      <c r="D485" s="198"/>
      <c r="E485" s="198"/>
      <c r="F485" s="199"/>
      <c r="G485" s="198"/>
      <c r="H485" s="20">
        <v>7.41</v>
      </c>
    </row>
    <row r="486" spans="1:8" ht="26.1" customHeight="1">
      <c r="A486" s="197" t="s">
        <v>186</v>
      </c>
      <c r="B486" s="198"/>
      <c r="C486" s="198"/>
      <c r="D486" s="198"/>
      <c r="E486" s="198"/>
      <c r="F486" s="199"/>
      <c r="G486" s="198"/>
      <c r="H486" s="20">
        <v>15.9</v>
      </c>
    </row>
    <row r="487" spans="1:8" ht="26.1" customHeight="1">
      <c r="A487" s="200" t="s">
        <v>187</v>
      </c>
      <c r="B487" s="201"/>
      <c r="C487" s="201"/>
      <c r="D487" s="201"/>
      <c r="E487" s="47" t="s">
        <v>2</v>
      </c>
      <c r="F487" s="48" t="s">
        <v>188</v>
      </c>
      <c r="G487" s="49" t="s">
        <v>179</v>
      </c>
      <c r="H487" s="50" t="s">
        <v>180</v>
      </c>
    </row>
    <row r="488" spans="1:8" ht="26.1" customHeight="1">
      <c r="A488" s="202" t="s">
        <v>189</v>
      </c>
      <c r="B488" s="203"/>
      <c r="C488" s="203"/>
      <c r="D488" s="203"/>
      <c r="E488" s="51" t="s">
        <v>2</v>
      </c>
      <c r="F488" s="52">
        <v>6.4916E-5</v>
      </c>
      <c r="G488" s="19">
        <v>590.54999999999995</v>
      </c>
      <c r="H488" s="53">
        <v>0.04</v>
      </c>
    </row>
    <row r="489" spans="1:8" ht="26.1" customHeight="1">
      <c r="A489" s="202" t="s">
        <v>190</v>
      </c>
      <c r="B489" s="203"/>
      <c r="C489" s="203"/>
      <c r="D489" s="203"/>
      <c r="E489" s="51" t="s">
        <v>2</v>
      </c>
      <c r="F489" s="52">
        <v>6.4916E-5</v>
      </c>
      <c r="G489" s="19">
        <v>716.26</v>
      </c>
      <c r="H489" s="53">
        <v>0.05</v>
      </c>
    </row>
    <row r="490" spans="1:8" ht="26.1" customHeight="1">
      <c r="A490" s="202" t="s">
        <v>191</v>
      </c>
      <c r="B490" s="203"/>
      <c r="C490" s="203"/>
      <c r="D490" s="203"/>
      <c r="E490" s="51" t="s">
        <v>2</v>
      </c>
      <c r="F490" s="52">
        <v>9.9654000000000005E-5</v>
      </c>
      <c r="G490" s="19">
        <v>694.73</v>
      </c>
      <c r="H490" s="53">
        <v>7.0000000000000007E-2</v>
      </c>
    </row>
    <row r="491" spans="1:8" ht="26.1" customHeight="1">
      <c r="A491" s="202" t="s">
        <v>192</v>
      </c>
      <c r="B491" s="203"/>
      <c r="C491" s="203"/>
      <c r="D491" s="203"/>
      <c r="E491" s="51" t="s">
        <v>2</v>
      </c>
      <c r="F491" s="52">
        <v>7.9782000000000003E-5</v>
      </c>
      <c r="G491" s="19">
        <v>218.74</v>
      </c>
      <c r="H491" s="53">
        <v>0.02</v>
      </c>
    </row>
    <row r="492" spans="1:8" ht="26.1" customHeight="1">
      <c r="A492" s="202" t="s">
        <v>202</v>
      </c>
      <c r="B492" s="203"/>
      <c r="C492" s="203"/>
      <c r="D492" s="203"/>
      <c r="E492" s="51" t="s">
        <v>2</v>
      </c>
      <c r="F492" s="52">
        <v>3.0278999999999999E-4</v>
      </c>
      <c r="G492" s="19">
        <v>208.52</v>
      </c>
      <c r="H492" s="53">
        <v>0.06</v>
      </c>
    </row>
    <row r="493" spans="1:8" ht="26.1" customHeight="1">
      <c r="A493" s="202" t="s">
        <v>203</v>
      </c>
      <c r="B493" s="203"/>
      <c r="C493" s="203"/>
      <c r="D493" s="203"/>
      <c r="E493" s="51" t="s">
        <v>2</v>
      </c>
      <c r="F493" s="52">
        <v>3.98618E-4</v>
      </c>
      <c r="G493" s="19">
        <v>138.4</v>
      </c>
      <c r="H493" s="53">
        <v>0.06</v>
      </c>
    </row>
    <row r="494" spans="1:8" ht="26.1" customHeight="1">
      <c r="A494" s="202" t="s">
        <v>208</v>
      </c>
      <c r="B494" s="203"/>
      <c r="C494" s="203"/>
      <c r="D494" s="203"/>
      <c r="E494" s="51" t="s">
        <v>209</v>
      </c>
      <c r="F494" s="52">
        <v>2.3566720000000002E-3</v>
      </c>
      <c r="G494" s="19">
        <v>47.47</v>
      </c>
      <c r="H494" s="53">
        <v>0.11</v>
      </c>
    </row>
    <row r="495" spans="1:8" ht="26.1" customHeight="1">
      <c r="A495" s="202" t="s">
        <v>195</v>
      </c>
      <c r="B495" s="203"/>
      <c r="C495" s="203"/>
      <c r="D495" s="203"/>
      <c r="E495" s="51" t="s">
        <v>2</v>
      </c>
      <c r="F495" s="52">
        <v>1.8257219999999999E-3</v>
      </c>
      <c r="G495" s="19">
        <v>168.13</v>
      </c>
      <c r="H495" s="53">
        <v>0.31</v>
      </c>
    </row>
    <row r="496" spans="1:8" ht="26.1" customHeight="1">
      <c r="A496" s="202" t="s">
        <v>196</v>
      </c>
      <c r="B496" s="203"/>
      <c r="C496" s="203"/>
      <c r="D496" s="203"/>
      <c r="E496" s="51" t="s">
        <v>2</v>
      </c>
      <c r="F496" s="52">
        <v>1.05984E-3</v>
      </c>
      <c r="G496" s="19">
        <v>116.2</v>
      </c>
      <c r="H496" s="53">
        <v>0.12</v>
      </c>
    </row>
    <row r="497" spans="1:8" ht="26.1" customHeight="1">
      <c r="A497" s="202" t="s">
        <v>197</v>
      </c>
      <c r="B497" s="203"/>
      <c r="C497" s="203"/>
      <c r="D497" s="203"/>
      <c r="E497" s="51" t="s">
        <v>2</v>
      </c>
      <c r="F497" s="52">
        <v>1.5824000000000001E-3</v>
      </c>
      <c r="G497" s="19">
        <v>132.27000000000001</v>
      </c>
      <c r="H497" s="53">
        <v>0.21</v>
      </c>
    </row>
    <row r="498" spans="1:8" ht="26.1" customHeight="1">
      <c r="A498" s="202" t="s">
        <v>198</v>
      </c>
      <c r="B498" s="203"/>
      <c r="C498" s="203"/>
      <c r="D498" s="203"/>
      <c r="E498" s="51" t="s">
        <v>199</v>
      </c>
      <c r="F498" s="52">
        <v>2.2249280000000001E-3</v>
      </c>
      <c r="G498" s="19">
        <v>17.21</v>
      </c>
      <c r="H498" s="53">
        <v>0.04</v>
      </c>
    </row>
    <row r="499" spans="1:8" ht="26.1" customHeight="1">
      <c r="A499" s="202" t="s">
        <v>200</v>
      </c>
      <c r="B499" s="203"/>
      <c r="C499" s="203"/>
      <c r="D499" s="203"/>
      <c r="E499" s="51" t="s">
        <v>2</v>
      </c>
      <c r="F499" s="52">
        <v>9.7829199999999996E-4</v>
      </c>
      <c r="G499" s="19">
        <v>112</v>
      </c>
      <c r="H499" s="53">
        <v>0.11</v>
      </c>
    </row>
    <row r="500" spans="1:8" ht="26.1" customHeight="1">
      <c r="A500" s="202" t="s">
        <v>201</v>
      </c>
      <c r="B500" s="203"/>
      <c r="C500" s="203"/>
      <c r="D500" s="203"/>
      <c r="E500" s="51" t="s">
        <v>2</v>
      </c>
      <c r="F500" s="52">
        <v>2.2249280000000001E-3</v>
      </c>
      <c r="G500" s="19">
        <v>20.47</v>
      </c>
      <c r="H500" s="53">
        <v>0.05</v>
      </c>
    </row>
    <row r="501" spans="1:8" ht="26.1" customHeight="1">
      <c r="A501" s="202" t="s">
        <v>215</v>
      </c>
      <c r="B501" s="203"/>
      <c r="C501" s="203"/>
      <c r="D501" s="203"/>
      <c r="E501" s="51" t="s">
        <v>2</v>
      </c>
      <c r="F501" s="52">
        <v>2.2249280000000001E-3</v>
      </c>
      <c r="G501" s="19">
        <v>9.23</v>
      </c>
      <c r="H501" s="53">
        <v>0.02</v>
      </c>
    </row>
    <row r="502" spans="1:8" ht="26.1" customHeight="1">
      <c r="A502" s="202" t="s">
        <v>204</v>
      </c>
      <c r="B502" s="203"/>
      <c r="C502" s="203"/>
      <c r="D502" s="203"/>
      <c r="E502" s="51" t="s">
        <v>182</v>
      </c>
      <c r="F502" s="52">
        <v>1.472</v>
      </c>
      <c r="G502" s="19">
        <v>0.01</v>
      </c>
      <c r="H502" s="53">
        <v>0.01</v>
      </c>
    </row>
    <row r="503" spans="1:8" ht="26.1" customHeight="1">
      <c r="A503" s="202" t="s">
        <v>205</v>
      </c>
      <c r="B503" s="203"/>
      <c r="C503" s="203"/>
      <c r="D503" s="203"/>
      <c r="E503" s="51" t="s">
        <v>182</v>
      </c>
      <c r="F503" s="52">
        <v>1.472</v>
      </c>
      <c r="G503" s="19">
        <v>0.43</v>
      </c>
      <c r="H503" s="53">
        <v>0.63</v>
      </c>
    </row>
    <row r="504" spans="1:8" ht="26.1" customHeight="1">
      <c r="A504" s="202" t="s">
        <v>206</v>
      </c>
      <c r="B504" s="203"/>
      <c r="C504" s="203"/>
      <c r="D504" s="203"/>
      <c r="E504" s="51" t="s">
        <v>182</v>
      </c>
      <c r="F504" s="52">
        <v>1.472</v>
      </c>
      <c r="G504" s="19">
        <v>0.02</v>
      </c>
      <c r="H504" s="53">
        <v>0.03</v>
      </c>
    </row>
    <row r="505" spans="1:8" ht="26.1" customHeight="1">
      <c r="A505" s="202" t="s">
        <v>207</v>
      </c>
      <c r="B505" s="203"/>
      <c r="C505" s="203"/>
      <c r="D505" s="203"/>
      <c r="E505" s="51" t="s">
        <v>182</v>
      </c>
      <c r="F505" s="52">
        <v>1.472</v>
      </c>
      <c r="G505" s="19">
        <v>0.37</v>
      </c>
      <c r="H505" s="53">
        <v>0.54</v>
      </c>
    </row>
    <row r="506" spans="1:8" ht="26.1" customHeight="1">
      <c r="A506" s="202" t="s">
        <v>210</v>
      </c>
      <c r="B506" s="203"/>
      <c r="C506" s="203"/>
      <c r="D506" s="203"/>
      <c r="E506" s="51" t="s">
        <v>209</v>
      </c>
      <c r="F506" s="52">
        <v>2.0217332000000001E-2</v>
      </c>
      <c r="G506" s="19">
        <v>8.9</v>
      </c>
      <c r="H506" s="53">
        <v>0.18</v>
      </c>
    </row>
    <row r="507" spans="1:8" ht="26.1" customHeight="1">
      <c r="A507" s="202" t="s">
        <v>211</v>
      </c>
      <c r="B507" s="203"/>
      <c r="C507" s="203"/>
      <c r="D507" s="203"/>
      <c r="E507" s="51" t="s">
        <v>2</v>
      </c>
      <c r="F507" s="52">
        <v>0.164109158</v>
      </c>
      <c r="G507" s="19">
        <v>1.1000000000000001</v>
      </c>
      <c r="H507" s="53">
        <v>0.18</v>
      </c>
    </row>
    <row r="508" spans="1:8" ht="26.1" customHeight="1">
      <c r="A508" s="202" t="s">
        <v>212</v>
      </c>
      <c r="B508" s="203"/>
      <c r="C508" s="203"/>
      <c r="D508" s="203"/>
      <c r="E508" s="51" t="s">
        <v>2</v>
      </c>
      <c r="F508" s="52">
        <v>3.8953540000000002E-3</v>
      </c>
      <c r="G508" s="19">
        <v>29.37</v>
      </c>
      <c r="H508" s="53">
        <v>0.11</v>
      </c>
    </row>
    <row r="509" spans="1:8" ht="26.1" customHeight="1">
      <c r="A509" s="202" t="s">
        <v>213</v>
      </c>
      <c r="B509" s="203"/>
      <c r="C509" s="203"/>
      <c r="D509" s="203"/>
      <c r="E509" s="51" t="s">
        <v>2</v>
      </c>
      <c r="F509" s="52">
        <v>1.1801318E-2</v>
      </c>
      <c r="G509" s="19">
        <v>5.62</v>
      </c>
      <c r="H509" s="53">
        <v>7.0000000000000007E-2</v>
      </c>
    </row>
    <row r="510" spans="1:8" ht="26.1" customHeight="1">
      <c r="A510" s="202" t="s">
        <v>214</v>
      </c>
      <c r="B510" s="203"/>
      <c r="C510" s="203"/>
      <c r="D510" s="203"/>
      <c r="E510" s="51" t="s">
        <v>2</v>
      </c>
      <c r="F510" s="52">
        <v>1.3349715999999999E-2</v>
      </c>
      <c r="G510" s="19">
        <v>5.21</v>
      </c>
      <c r="H510" s="53">
        <v>7.0000000000000007E-2</v>
      </c>
    </row>
    <row r="511" spans="1:8" ht="26.1" customHeight="1">
      <c r="A511" s="202" t="s">
        <v>216</v>
      </c>
      <c r="B511" s="203"/>
      <c r="C511" s="203"/>
      <c r="D511" s="203"/>
      <c r="E511" s="51" t="s">
        <v>2</v>
      </c>
      <c r="F511" s="52">
        <v>4.01856E-3</v>
      </c>
      <c r="G511" s="19">
        <v>6.79</v>
      </c>
      <c r="H511" s="53">
        <v>0.03</v>
      </c>
    </row>
    <row r="512" spans="1:8" ht="26.1" customHeight="1">
      <c r="A512" s="202" t="s">
        <v>276</v>
      </c>
      <c r="B512" s="203"/>
      <c r="C512" s="203"/>
      <c r="D512" s="203"/>
      <c r="E512" s="51" t="s">
        <v>2</v>
      </c>
      <c r="F512" s="52">
        <v>0.03</v>
      </c>
      <c r="G512" s="19">
        <v>8.3699999999999992</v>
      </c>
      <c r="H512" s="53">
        <v>0.25</v>
      </c>
    </row>
    <row r="513" spans="1:8" ht="26.1" customHeight="1">
      <c r="A513" s="202" t="s">
        <v>296</v>
      </c>
      <c r="B513" s="203"/>
      <c r="C513" s="203"/>
      <c r="D513" s="203"/>
      <c r="E513" s="51" t="s">
        <v>199</v>
      </c>
      <c r="F513" s="52">
        <v>7.0000000000000001E-3</v>
      </c>
      <c r="G513" s="19">
        <v>21.88</v>
      </c>
      <c r="H513" s="53">
        <v>0.15</v>
      </c>
    </row>
    <row r="514" spans="1:8" ht="26.1" customHeight="1">
      <c r="A514" s="202" t="s">
        <v>297</v>
      </c>
      <c r="B514" s="203"/>
      <c r="C514" s="203"/>
      <c r="D514" s="203"/>
      <c r="E514" s="51" t="s">
        <v>2</v>
      </c>
      <c r="F514" s="52">
        <v>1</v>
      </c>
      <c r="G514" s="19">
        <v>29.9</v>
      </c>
      <c r="H514" s="53">
        <v>29.9</v>
      </c>
    </row>
    <row r="515" spans="1:8" ht="26.1" customHeight="1">
      <c r="A515" s="197" t="s">
        <v>218</v>
      </c>
      <c r="B515" s="198"/>
      <c r="C515" s="198"/>
      <c r="D515" s="198"/>
      <c r="E515" s="198"/>
      <c r="F515" s="199"/>
      <c r="G515" s="198"/>
      <c r="H515" s="20">
        <v>33.42</v>
      </c>
    </row>
    <row r="516" spans="1:8" ht="26.1" customHeight="1">
      <c r="A516" s="200" t="s">
        <v>219</v>
      </c>
      <c r="B516" s="201"/>
      <c r="C516" s="201"/>
      <c r="D516" s="201"/>
      <c r="E516" s="201"/>
      <c r="F516" s="224"/>
      <c r="G516" s="201"/>
      <c r="H516" s="50">
        <v>49.31</v>
      </c>
    </row>
    <row r="517" spans="1:8" ht="26.1" customHeight="1">
      <c r="A517" s="200" t="s">
        <v>220</v>
      </c>
      <c r="B517" s="201"/>
      <c r="C517" s="201"/>
      <c r="D517" s="201"/>
      <c r="E517" s="201"/>
      <c r="F517" s="224"/>
      <c r="G517" s="201"/>
      <c r="H517" s="50">
        <v>12.34</v>
      </c>
    </row>
    <row r="518" spans="1:8" ht="26.1" customHeight="1">
      <c r="A518" s="200" t="s">
        <v>221</v>
      </c>
      <c r="B518" s="201"/>
      <c r="C518" s="201"/>
      <c r="D518" s="201"/>
      <c r="E518" s="201"/>
      <c r="F518" s="224"/>
      <c r="G518" s="201"/>
      <c r="H518" s="50">
        <v>61.66</v>
      </c>
    </row>
    <row r="519" spans="1:8" ht="26.1" customHeight="1">
      <c r="A519" s="202"/>
      <c r="B519" s="203"/>
      <c r="C519" s="203"/>
      <c r="D519" s="203"/>
      <c r="E519" s="203"/>
      <c r="F519" s="225"/>
      <c r="G519" s="203"/>
      <c r="H519" s="226"/>
    </row>
    <row r="520" spans="1:8" ht="26.1" customHeight="1">
      <c r="A520" s="200" t="s">
        <v>298</v>
      </c>
      <c r="B520" s="201"/>
      <c r="C520" s="201"/>
      <c r="D520" s="201"/>
      <c r="E520" s="220" t="s">
        <v>175</v>
      </c>
      <c r="F520" s="221"/>
      <c r="G520" s="222"/>
      <c r="H520" s="223"/>
    </row>
    <row r="521" spans="1:8" ht="26.1" customHeight="1">
      <c r="A521" s="204" t="s">
        <v>299</v>
      </c>
      <c r="B521" s="205"/>
      <c r="C521" s="205"/>
      <c r="D521" s="205"/>
      <c r="E521" s="205"/>
      <c r="F521" s="206"/>
      <c r="G521" s="205"/>
      <c r="H521" s="207"/>
    </row>
    <row r="522" spans="1:8" ht="26.1" customHeight="1">
      <c r="A522" s="200" t="s">
        <v>177</v>
      </c>
      <c r="B522" s="201"/>
      <c r="C522" s="201"/>
      <c r="D522" s="201"/>
      <c r="E522" s="47" t="s">
        <v>2</v>
      </c>
      <c r="F522" s="48" t="s">
        <v>178</v>
      </c>
      <c r="G522" s="49" t="s">
        <v>179</v>
      </c>
      <c r="H522" s="50" t="s">
        <v>180</v>
      </c>
    </row>
    <row r="523" spans="1:8" ht="26.1" customHeight="1">
      <c r="A523" s="202" t="s">
        <v>249</v>
      </c>
      <c r="B523" s="203"/>
      <c r="C523" s="203"/>
      <c r="D523" s="203"/>
      <c r="E523" s="51" t="s">
        <v>182</v>
      </c>
      <c r="F523" s="52">
        <v>1.1200079999999999</v>
      </c>
      <c r="G523" s="19">
        <v>6.65</v>
      </c>
      <c r="H523" s="53">
        <v>7.45</v>
      </c>
    </row>
    <row r="524" spans="1:8" ht="26.1" customHeight="1">
      <c r="A524" s="202" t="s">
        <v>250</v>
      </c>
      <c r="B524" s="203"/>
      <c r="C524" s="203"/>
      <c r="D524" s="203"/>
      <c r="E524" s="51" t="s">
        <v>182</v>
      </c>
      <c r="F524" s="52">
        <v>1.1200079999999999</v>
      </c>
      <c r="G524" s="19">
        <v>4.71</v>
      </c>
      <c r="H524" s="53">
        <v>5.28</v>
      </c>
    </row>
    <row r="525" spans="1:8" ht="26.1" customHeight="1">
      <c r="A525" s="197" t="s">
        <v>184</v>
      </c>
      <c r="B525" s="198"/>
      <c r="C525" s="198"/>
      <c r="D525" s="198"/>
      <c r="E525" s="198"/>
      <c r="F525" s="199"/>
      <c r="G525" s="198"/>
      <c r="H525" s="53">
        <v>12.72</v>
      </c>
    </row>
    <row r="526" spans="1:8" ht="26.1" customHeight="1">
      <c r="A526" s="197" t="s">
        <v>185</v>
      </c>
      <c r="B526" s="198"/>
      <c r="C526" s="198"/>
      <c r="D526" s="198"/>
      <c r="E526" s="198"/>
      <c r="F526" s="199"/>
      <c r="G526" s="198"/>
      <c r="H526" s="20">
        <v>11.12</v>
      </c>
    </row>
    <row r="527" spans="1:8" ht="26.1" customHeight="1">
      <c r="A527" s="197" t="s">
        <v>186</v>
      </c>
      <c r="B527" s="198"/>
      <c r="C527" s="198"/>
      <c r="D527" s="198"/>
      <c r="E527" s="198"/>
      <c r="F527" s="199"/>
      <c r="G527" s="198"/>
      <c r="H527" s="20">
        <v>23.84</v>
      </c>
    </row>
    <row r="528" spans="1:8" ht="26.1" customHeight="1">
      <c r="A528" s="200" t="s">
        <v>187</v>
      </c>
      <c r="B528" s="201"/>
      <c r="C528" s="201"/>
      <c r="D528" s="201"/>
      <c r="E528" s="47" t="s">
        <v>2</v>
      </c>
      <c r="F528" s="48" t="s">
        <v>188</v>
      </c>
      <c r="G528" s="49" t="s">
        <v>179</v>
      </c>
      <c r="H528" s="50" t="s">
        <v>180</v>
      </c>
    </row>
    <row r="529" spans="1:8" ht="26.1" customHeight="1">
      <c r="A529" s="202" t="s">
        <v>189</v>
      </c>
      <c r="B529" s="203"/>
      <c r="C529" s="203"/>
      <c r="D529" s="203"/>
      <c r="E529" s="51" t="s">
        <v>2</v>
      </c>
      <c r="F529" s="52">
        <v>9.7372000000000002E-5</v>
      </c>
      <c r="G529" s="19">
        <v>590.54999999999995</v>
      </c>
      <c r="H529" s="53">
        <v>0.06</v>
      </c>
    </row>
    <row r="530" spans="1:8" ht="26.1" customHeight="1">
      <c r="A530" s="202" t="s">
        <v>190</v>
      </c>
      <c r="B530" s="203"/>
      <c r="C530" s="203"/>
      <c r="D530" s="203"/>
      <c r="E530" s="51" t="s">
        <v>2</v>
      </c>
      <c r="F530" s="52">
        <v>9.7372000000000002E-5</v>
      </c>
      <c r="G530" s="19">
        <v>716.26</v>
      </c>
      <c r="H530" s="53">
        <v>7.0000000000000007E-2</v>
      </c>
    </row>
    <row r="531" spans="1:8" ht="26.1" customHeight="1">
      <c r="A531" s="202" t="s">
        <v>191</v>
      </c>
      <c r="B531" s="203"/>
      <c r="C531" s="203"/>
      <c r="D531" s="203"/>
      <c r="E531" s="51" t="s">
        <v>2</v>
      </c>
      <c r="F531" s="52">
        <v>1.4948199999999999E-4</v>
      </c>
      <c r="G531" s="19">
        <v>694.73</v>
      </c>
      <c r="H531" s="53">
        <v>0.1</v>
      </c>
    </row>
    <row r="532" spans="1:8" ht="26.1" customHeight="1">
      <c r="A532" s="202" t="s">
        <v>192</v>
      </c>
      <c r="B532" s="203"/>
      <c r="C532" s="203"/>
      <c r="D532" s="203"/>
      <c r="E532" s="51" t="s">
        <v>2</v>
      </c>
      <c r="F532" s="52">
        <v>1.1967400000000001E-4</v>
      </c>
      <c r="G532" s="19">
        <v>218.74</v>
      </c>
      <c r="H532" s="53">
        <v>0.03</v>
      </c>
    </row>
    <row r="533" spans="1:8" ht="26.1" customHeight="1">
      <c r="A533" s="202" t="s">
        <v>202</v>
      </c>
      <c r="B533" s="203"/>
      <c r="C533" s="203"/>
      <c r="D533" s="203"/>
      <c r="E533" s="51" t="s">
        <v>2</v>
      </c>
      <c r="F533" s="52">
        <v>4.5418599999999998E-4</v>
      </c>
      <c r="G533" s="19">
        <v>208.52</v>
      </c>
      <c r="H533" s="53">
        <v>0.09</v>
      </c>
    </row>
    <row r="534" spans="1:8" ht="26.1" customHeight="1">
      <c r="A534" s="202" t="s">
        <v>203</v>
      </c>
      <c r="B534" s="203"/>
      <c r="C534" s="203"/>
      <c r="D534" s="203"/>
      <c r="E534" s="51" t="s">
        <v>2</v>
      </c>
      <c r="F534" s="52">
        <v>5.9792600000000003E-4</v>
      </c>
      <c r="G534" s="19">
        <v>138.4</v>
      </c>
      <c r="H534" s="53">
        <v>0.08</v>
      </c>
    </row>
    <row r="535" spans="1:8" ht="26.1" customHeight="1">
      <c r="A535" s="202" t="s">
        <v>208</v>
      </c>
      <c r="B535" s="203"/>
      <c r="C535" s="203"/>
      <c r="D535" s="203"/>
      <c r="E535" s="51" t="s">
        <v>209</v>
      </c>
      <c r="F535" s="52">
        <v>3.5350080000000001E-3</v>
      </c>
      <c r="G535" s="19">
        <v>47.47</v>
      </c>
      <c r="H535" s="53">
        <v>0.17</v>
      </c>
    </row>
    <row r="536" spans="1:8" ht="26.1" customHeight="1">
      <c r="A536" s="202" t="s">
        <v>195</v>
      </c>
      <c r="B536" s="203"/>
      <c r="C536" s="203"/>
      <c r="D536" s="203"/>
      <c r="E536" s="51" t="s">
        <v>2</v>
      </c>
      <c r="F536" s="52">
        <v>2.7385819999999998E-3</v>
      </c>
      <c r="G536" s="19">
        <v>168.13</v>
      </c>
      <c r="H536" s="53">
        <v>0.46</v>
      </c>
    </row>
    <row r="537" spans="1:8" ht="26.1" customHeight="1">
      <c r="A537" s="202" t="s">
        <v>196</v>
      </c>
      <c r="B537" s="203"/>
      <c r="C537" s="203"/>
      <c r="D537" s="203"/>
      <c r="E537" s="51" t="s">
        <v>2</v>
      </c>
      <c r="F537" s="52">
        <v>1.58976E-3</v>
      </c>
      <c r="G537" s="19">
        <v>116.2</v>
      </c>
      <c r="H537" s="53">
        <v>0.18</v>
      </c>
    </row>
    <row r="538" spans="1:8" ht="26.1" customHeight="1">
      <c r="A538" s="202" t="s">
        <v>197</v>
      </c>
      <c r="B538" s="203"/>
      <c r="C538" s="203"/>
      <c r="D538" s="203"/>
      <c r="E538" s="51" t="s">
        <v>2</v>
      </c>
      <c r="F538" s="52">
        <v>2.3736E-3</v>
      </c>
      <c r="G538" s="19">
        <v>132.27000000000001</v>
      </c>
      <c r="H538" s="53">
        <v>0.31</v>
      </c>
    </row>
    <row r="539" spans="1:8" ht="26.1" customHeight="1">
      <c r="A539" s="202" t="s">
        <v>198</v>
      </c>
      <c r="B539" s="203"/>
      <c r="C539" s="203"/>
      <c r="D539" s="203"/>
      <c r="E539" s="51" t="s">
        <v>199</v>
      </c>
      <c r="F539" s="52">
        <v>3.3373919999999998E-3</v>
      </c>
      <c r="G539" s="19">
        <v>17.21</v>
      </c>
      <c r="H539" s="53">
        <v>0.06</v>
      </c>
    </row>
    <row r="540" spans="1:8" ht="26.1" customHeight="1">
      <c r="A540" s="202" t="s">
        <v>200</v>
      </c>
      <c r="B540" s="203"/>
      <c r="C540" s="203"/>
      <c r="D540" s="203"/>
      <c r="E540" s="51" t="s">
        <v>2</v>
      </c>
      <c r="F540" s="52">
        <v>1.4674359999999999E-3</v>
      </c>
      <c r="G540" s="19">
        <v>112</v>
      </c>
      <c r="H540" s="53">
        <v>0.16</v>
      </c>
    </row>
    <row r="541" spans="1:8" ht="26.1" customHeight="1">
      <c r="A541" s="202" t="s">
        <v>201</v>
      </c>
      <c r="B541" s="203"/>
      <c r="C541" s="203"/>
      <c r="D541" s="203"/>
      <c r="E541" s="51" t="s">
        <v>2</v>
      </c>
      <c r="F541" s="52">
        <v>3.3373919999999998E-3</v>
      </c>
      <c r="G541" s="19">
        <v>20.47</v>
      </c>
      <c r="H541" s="53">
        <v>7.0000000000000007E-2</v>
      </c>
    </row>
    <row r="542" spans="1:8" ht="26.1" customHeight="1">
      <c r="A542" s="202" t="s">
        <v>215</v>
      </c>
      <c r="B542" s="203"/>
      <c r="C542" s="203"/>
      <c r="D542" s="203"/>
      <c r="E542" s="51" t="s">
        <v>2</v>
      </c>
      <c r="F542" s="52">
        <v>3.3373919999999998E-3</v>
      </c>
      <c r="G542" s="19">
        <v>9.23</v>
      </c>
      <c r="H542" s="53">
        <v>0.03</v>
      </c>
    </row>
    <row r="543" spans="1:8" ht="26.1" customHeight="1">
      <c r="A543" s="202" t="s">
        <v>204</v>
      </c>
      <c r="B543" s="203"/>
      <c r="C543" s="203"/>
      <c r="D543" s="203"/>
      <c r="E543" s="51" t="s">
        <v>182</v>
      </c>
      <c r="F543" s="52">
        <v>2.2080000000000002</v>
      </c>
      <c r="G543" s="19">
        <v>0.01</v>
      </c>
      <c r="H543" s="53">
        <v>0.02</v>
      </c>
    </row>
    <row r="544" spans="1:8" ht="26.1" customHeight="1">
      <c r="A544" s="202" t="s">
        <v>205</v>
      </c>
      <c r="B544" s="203"/>
      <c r="C544" s="203"/>
      <c r="D544" s="203"/>
      <c r="E544" s="51" t="s">
        <v>182</v>
      </c>
      <c r="F544" s="52">
        <v>2.2080000000000002</v>
      </c>
      <c r="G544" s="19">
        <v>0.43</v>
      </c>
      <c r="H544" s="53">
        <v>0.95</v>
      </c>
    </row>
    <row r="545" spans="1:8" ht="26.1" customHeight="1">
      <c r="A545" s="202" t="s">
        <v>206</v>
      </c>
      <c r="B545" s="203"/>
      <c r="C545" s="203"/>
      <c r="D545" s="203"/>
      <c r="E545" s="51" t="s">
        <v>182</v>
      </c>
      <c r="F545" s="52">
        <v>2.2080000000000002</v>
      </c>
      <c r="G545" s="19">
        <v>0.02</v>
      </c>
      <c r="H545" s="53">
        <v>0.04</v>
      </c>
    </row>
    <row r="546" spans="1:8" ht="26.1" customHeight="1">
      <c r="A546" s="202" t="s">
        <v>207</v>
      </c>
      <c r="B546" s="203"/>
      <c r="C546" s="203"/>
      <c r="D546" s="203"/>
      <c r="E546" s="51" t="s">
        <v>182</v>
      </c>
      <c r="F546" s="52">
        <v>2.2080000000000002</v>
      </c>
      <c r="G546" s="19">
        <v>0.37</v>
      </c>
      <c r="H546" s="53">
        <v>0.82</v>
      </c>
    </row>
    <row r="547" spans="1:8" ht="26.1" customHeight="1">
      <c r="A547" s="202" t="s">
        <v>210</v>
      </c>
      <c r="B547" s="203"/>
      <c r="C547" s="203"/>
      <c r="D547" s="203"/>
      <c r="E547" s="51" t="s">
        <v>209</v>
      </c>
      <c r="F547" s="52">
        <v>3.0325996000000001E-2</v>
      </c>
      <c r="G547" s="19">
        <v>8.9</v>
      </c>
      <c r="H547" s="53">
        <v>0.27</v>
      </c>
    </row>
    <row r="548" spans="1:8" ht="26.1" customHeight="1">
      <c r="A548" s="202" t="s">
        <v>211</v>
      </c>
      <c r="B548" s="203"/>
      <c r="C548" s="203"/>
      <c r="D548" s="203"/>
      <c r="E548" s="51" t="s">
        <v>2</v>
      </c>
      <c r="F548" s="52">
        <v>0.24616373799999999</v>
      </c>
      <c r="G548" s="19">
        <v>1.1000000000000001</v>
      </c>
      <c r="H548" s="53">
        <v>0.27</v>
      </c>
    </row>
    <row r="549" spans="1:8" ht="26.1" customHeight="1">
      <c r="A549" s="202" t="s">
        <v>212</v>
      </c>
      <c r="B549" s="203"/>
      <c r="C549" s="203"/>
      <c r="D549" s="203"/>
      <c r="E549" s="51" t="s">
        <v>2</v>
      </c>
      <c r="F549" s="52">
        <v>5.8430299999999999E-3</v>
      </c>
      <c r="G549" s="19">
        <v>29.37</v>
      </c>
      <c r="H549" s="53">
        <v>0.17</v>
      </c>
    </row>
    <row r="550" spans="1:8" ht="26.1" customHeight="1">
      <c r="A550" s="202" t="s">
        <v>213</v>
      </c>
      <c r="B550" s="203"/>
      <c r="C550" s="203"/>
      <c r="D550" s="203"/>
      <c r="E550" s="51" t="s">
        <v>2</v>
      </c>
      <c r="F550" s="52">
        <v>1.7701978E-2</v>
      </c>
      <c r="G550" s="19">
        <v>5.62</v>
      </c>
      <c r="H550" s="53">
        <v>0.1</v>
      </c>
    </row>
    <row r="551" spans="1:8" ht="26.1" customHeight="1">
      <c r="A551" s="202" t="s">
        <v>214</v>
      </c>
      <c r="B551" s="203"/>
      <c r="C551" s="203"/>
      <c r="D551" s="203"/>
      <c r="E551" s="51" t="s">
        <v>2</v>
      </c>
      <c r="F551" s="52">
        <v>2.0024572000000001E-2</v>
      </c>
      <c r="G551" s="19">
        <v>5.21</v>
      </c>
      <c r="H551" s="53">
        <v>0.1</v>
      </c>
    </row>
    <row r="552" spans="1:8" ht="26.1" customHeight="1">
      <c r="A552" s="202" t="s">
        <v>216</v>
      </c>
      <c r="B552" s="203"/>
      <c r="C552" s="203"/>
      <c r="D552" s="203"/>
      <c r="E552" s="51" t="s">
        <v>2</v>
      </c>
      <c r="F552" s="52">
        <v>6.0278399999999996E-3</v>
      </c>
      <c r="G552" s="19">
        <v>6.79</v>
      </c>
      <c r="H552" s="53">
        <v>0.04</v>
      </c>
    </row>
    <row r="553" spans="1:8" ht="26.1" customHeight="1">
      <c r="A553" s="202" t="s">
        <v>276</v>
      </c>
      <c r="B553" s="203"/>
      <c r="C553" s="203"/>
      <c r="D553" s="203"/>
      <c r="E553" s="51" t="s">
        <v>2</v>
      </c>
      <c r="F553" s="52">
        <v>0.03</v>
      </c>
      <c r="G553" s="19">
        <v>8.3699999999999992</v>
      </c>
      <c r="H553" s="53">
        <v>0.25</v>
      </c>
    </row>
    <row r="554" spans="1:8" ht="26.1" customHeight="1">
      <c r="A554" s="202" t="s">
        <v>300</v>
      </c>
      <c r="B554" s="203"/>
      <c r="C554" s="203"/>
      <c r="D554" s="203"/>
      <c r="E554" s="51" t="s">
        <v>2</v>
      </c>
      <c r="F554" s="52">
        <v>1</v>
      </c>
      <c r="G554" s="19">
        <v>42.38</v>
      </c>
      <c r="H554" s="53">
        <v>42.38</v>
      </c>
    </row>
    <row r="555" spans="1:8" ht="26.1" customHeight="1">
      <c r="A555" s="202" t="s">
        <v>296</v>
      </c>
      <c r="B555" s="203"/>
      <c r="C555" s="203"/>
      <c r="D555" s="203"/>
      <c r="E555" s="51" t="s">
        <v>199</v>
      </c>
      <c r="F555" s="52">
        <v>7.0000000000000001E-3</v>
      </c>
      <c r="G555" s="19">
        <v>21.88</v>
      </c>
      <c r="H555" s="53">
        <v>0.15</v>
      </c>
    </row>
    <row r="556" spans="1:8" ht="26.1" customHeight="1">
      <c r="A556" s="197" t="s">
        <v>218</v>
      </c>
      <c r="B556" s="198"/>
      <c r="C556" s="198"/>
      <c r="D556" s="198"/>
      <c r="E556" s="198"/>
      <c r="F556" s="199"/>
      <c r="G556" s="198"/>
      <c r="H556" s="20">
        <v>47.46</v>
      </c>
    </row>
    <row r="557" spans="1:8" ht="26.1" customHeight="1">
      <c r="A557" s="200" t="s">
        <v>219</v>
      </c>
      <c r="B557" s="201"/>
      <c r="C557" s="201"/>
      <c r="D557" s="201"/>
      <c r="E557" s="201"/>
      <c r="F557" s="224"/>
      <c r="G557" s="201"/>
      <c r="H557" s="50">
        <v>71.3</v>
      </c>
    </row>
    <row r="558" spans="1:8" ht="26.1" customHeight="1">
      <c r="A558" s="200" t="s">
        <v>220</v>
      </c>
      <c r="B558" s="201"/>
      <c r="C558" s="201"/>
      <c r="D558" s="201"/>
      <c r="E558" s="201"/>
      <c r="F558" s="224"/>
      <c r="G558" s="201"/>
      <c r="H558" s="50">
        <v>17.850000000000001</v>
      </c>
    </row>
    <row r="559" spans="1:8" ht="26.1" customHeight="1">
      <c r="A559" s="200" t="s">
        <v>221</v>
      </c>
      <c r="B559" s="201"/>
      <c r="C559" s="201"/>
      <c r="D559" s="201"/>
      <c r="E559" s="201"/>
      <c r="F559" s="224"/>
      <c r="G559" s="201"/>
      <c r="H559" s="50">
        <v>89.15</v>
      </c>
    </row>
    <row r="560" spans="1:8" ht="26.1" customHeight="1">
      <c r="A560" s="202"/>
      <c r="B560" s="203"/>
      <c r="C560" s="203"/>
      <c r="D560" s="203"/>
      <c r="E560" s="203"/>
      <c r="F560" s="225"/>
      <c r="G560" s="203"/>
      <c r="H560" s="226"/>
    </row>
    <row r="561" spans="1:8" ht="26.1" customHeight="1">
      <c r="A561" s="200" t="s">
        <v>301</v>
      </c>
      <c r="B561" s="201"/>
      <c r="C561" s="201"/>
      <c r="D561" s="201"/>
      <c r="E561" s="220" t="s">
        <v>175</v>
      </c>
      <c r="F561" s="221"/>
      <c r="G561" s="222"/>
      <c r="H561" s="223"/>
    </row>
    <row r="562" spans="1:8" ht="26.1" customHeight="1">
      <c r="A562" s="204" t="s">
        <v>302</v>
      </c>
      <c r="B562" s="205"/>
      <c r="C562" s="205"/>
      <c r="D562" s="205"/>
      <c r="E562" s="205"/>
      <c r="F562" s="206"/>
      <c r="G562" s="205"/>
      <c r="H562" s="207"/>
    </row>
    <row r="563" spans="1:8" ht="26.1" customHeight="1">
      <c r="A563" s="200" t="s">
        <v>177</v>
      </c>
      <c r="B563" s="201"/>
      <c r="C563" s="201"/>
      <c r="D563" s="201"/>
      <c r="E563" s="47" t="s">
        <v>2</v>
      </c>
      <c r="F563" s="48" t="s">
        <v>178</v>
      </c>
      <c r="G563" s="49" t="s">
        <v>179</v>
      </c>
      <c r="H563" s="50" t="s">
        <v>180</v>
      </c>
    </row>
    <row r="564" spans="1:8" ht="26.1" customHeight="1">
      <c r="A564" s="202" t="s">
        <v>249</v>
      </c>
      <c r="B564" s="203"/>
      <c r="C564" s="203"/>
      <c r="D564" s="203"/>
      <c r="E564" s="51" t="s">
        <v>182</v>
      </c>
      <c r="F564" s="52">
        <v>1.4923295000000001</v>
      </c>
      <c r="G564" s="19">
        <v>6.65</v>
      </c>
      <c r="H564" s="53">
        <v>9.92</v>
      </c>
    </row>
    <row r="565" spans="1:8" ht="26.1" customHeight="1">
      <c r="A565" s="202" t="s">
        <v>250</v>
      </c>
      <c r="B565" s="203"/>
      <c r="C565" s="203"/>
      <c r="D565" s="203"/>
      <c r="E565" s="51" t="s">
        <v>182</v>
      </c>
      <c r="F565" s="52">
        <v>1.4923295000000001</v>
      </c>
      <c r="G565" s="19">
        <v>4.71</v>
      </c>
      <c r="H565" s="53">
        <v>7.03</v>
      </c>
    </row>
    <row r="566" spans="1:8" ht="26.1" customHeight="1">
      <c r="A566" s="197" t="s">
        <v>184</v>
      </c>
      <c r="B566" s="198"/>
      <c r="C566" s="198"/>
      <c r="D566" s="198"/>
      <c r="E566" s="198"/>
      <c r="F566" s="199"/>
      <c r="G566" s="198"/>
      <c r="H566" s="53">
        <v>16.95</v>
      </c>
    </row>
    <row r="567" spans="1:8" ht="26.1" customHeight="1">
      <c r="A567" s="197" t="s">
        <v>185</v>
      </c>
      <c r="B567" s="198"/>
      <c r="C567" s="198"/>
      <c r="D567" s="198"/>
      <c r="E567" s="198"/>
      <c r="F567" s="199"/>
      <c r="G567" s="198"/>
      <c r="H567" s="20">
        <v>14.82</v>
      </c>
    </row>
    <row r="568" spans="1:8" ht="26.1" customHeight="1">
      <c r="A568" s="197" t="s">
        <v>186</v>
      </c>
      <c r="B568" s="198"/>
      <c r="C568" s="198"/>
      <c r="D568" s="198"/>
      <c r="E568" s="198"/>
      <c r="F568" s="199"/>
      <c r="G568" s="198"/>
      <c r="H568" s="20">
        <v>31.77</v>
      </c>
    </row>
    <row r="569" spans="1:8" ht="26.1" customHeight="1">
      <c r="A569" s="200" t="s">
        <v>187</v>
      </c>
      <c r="B569" s="201"/>
      <c r="C569" s="201"/>
      <c r="D569" s="201"/>
      <c r="E569" s="47" t="s">
        <v>2</v>
      </c>
      <c r="F569" s="48" t="s">
        <v>188</v>
      </c>
      <c r="G569" s="49" t="s">
        <v>179</v>
      </c>
      <c r="H569" s="50" t="s">
        <v>180</v>
      </c>
    </row>
    <row r="570" spans="1:8" ht="26.1" customHeight="1">
      <c r="A570" s="202" t="s">
        <v>189</v>
      </c>
      <c r="B570" s="203"/>
      <c r="C570" s="203"/>
      <c r="D570" s="203"/>
      <c r="E570" s="51" t="s">
        <v>2</v>
      </c>
      <c r="F570" s="52">
        <v>1.2974199999999999E-4</v>
      </c>
      <c r="G570" s="19">
        <v>590.54999999999995</v>
      </c>
      <c r="H570" s="53">
        <v>0.08</v>
      </c>
    </row>
    <row r="571" spans="1:8" ht="26.1" customHeight="1">
      <c r="A571" s="202" t="s">
        <v>190</v>
      </c>
      <c r="B571" s="203"/>
      <c r="C571" s="203"/>
      <c r="D571" s="203"/>
      <c r="E571" s="51" t="s">
        <v>2</v>
      </c>
      <c r="F571" s="52">
        <v>1.2974199999999999E-4</v>
      </c>
      <c r="G571" s="19">
        <v>716.26</v>
      </c>
      <c r="H571" s="53">
        <v>0.09</v>
      </c>
    </row>
    <row r="572" spans="1:8" ht="26.1" customHeight="1">
      <c r="A572" s="202" t="s">
        <v>191</v>
      </c>
      <c r="B572" s="203"/>
      <c r="C572" s="203"/>
      <c r="D572" s="203"/>
      <c r="E572" s="51" t="s">
        <v>2</v>
      </c>
      <c r="F572" s="52">
        <v>1.9917399999999999E-4</v>
      </c>
      <c r="G572" s="19">
        <v>694.73</v>
      </c>
      <c r="H572" s="53">
        <v>0.14000000000000001</v>
      </c>
    </row>
    <row r="573" spans="1:8" ht="26.1" customHeight="1">
      <c r="A573" s="202" t="s">
        <v>192</v>
      </c>
      <c r="B573" s="203"/>
      <c r="C573" s="203"/>
      <c r="D573" s="203"/>
      <c r="E573" s="51" t="s">
        <v>2</v>
      </c>
      <c r="F573" s="52">
        <v>1.5945600000000001E-4</v>
      </c>
      <c r="G573" s="19">
        <v>218.74</v>
      </c>
      <c r="H573" s="53">
        <v>0.03</v>
      </c>
    </row>
    <row r="574" spans="1:8" ht="26.1" customHeight="1">
      <c r="A574" s="202" t="s">
        <v>202</v>
      </c>
      <c r="B574" s="203"/>
      <c r="C574" s="203"/>
      <c r="D574" s="203"/>
      <c r="E574" s="51" t="s">
        <v>2</v>
      </c>
      <c r="F574" s="52">
        <v>6.0517000000000004E-4</v>
      </c>
      <c r="G574" s="19">
        <v>208.52</v>
      </c>
      <c r="H574" s="53">
        <v>0.13</v>
      </c>
    </row>
    <row r="575" spans="1:8" ht="26.1" customHeight="1">
      <c r="A575" s="202" t="s">
        <v>203</v>
      </c>
      <c r="B575" s="203"/>
      <c r="C575" s="203"/>
      <c r="D575" s="203"/>
      <c r="E575" s="51" t="s">
        <v>2</v>
      </c>
      <c r="F575" s="52">
        <v>7.9669400000000003E-4</v>
      </c>
      <c r="G575" s="19">
        <v>138.4</v>
      </c>
      <c r="H575" s="53">
        <v>0.11</v>
      </c>
    </row>
    <row r="576" spans="1:8" ht="26.1" customHeight="1">
      <c r="A576" s="202" t="s">
        <v>208</v>
      </c>
      <c r="B576" s="203"/>
      <c r="C576" s="203"/>
      <c r="D576" s="203"/>
      <c r="E576" s="51" t="s">
        <v>209</v>
      </c>
      <c r="F576" s="52">
        <v>4.7101419999999996E-3</v>
      </c>
      <c r="G576" s="19">
        <v>47.47</v>
      </c>
      <c r="H576" s="53">
        <v>0.22</v>
      </c>
    </row>
    <row r="577" spans="1:8" ht="26.1" customHeight="1">
      <c r="A577" s="202" t="s">
        <v>195</v>
      </c>
      <c r="B577" s="203"/>
      <c r="C577" s="203"/>
      <c r="D577" s="203"/>
      <c r="E577" s="51" t="s">
        <v>2</v>
      </c>
      <c r="F577" s="52">
        <v>3.648962E-3</v>
      </c>
      <c r="G577" s="19">
        <v>168.13</v>
      </c>
      <c r="H577" s="53">
        <v>0.61</v>
      </c>
    </row>
    <row r="578" spans="1:8" ht="26.1" customHeight="1">
      <c r="A578" s="202" t="s">
        <v>196</v>
      </c>
      <c r="B578" s="203"/>
      <c r="C578" s="203"/>
      <c r="D578" s="203"/>
      <c r="E578" s="51" t="s">
        <v>2</v>
      </c>
      <c r="F578" s="52">
        <v>2.11824E-3</v>
      </c>
      <c r="G578" s="19">
        <v>116.2</v>
      </c>
      <c r="H578" s="53">
        <v>0.25</v>
      </c>
    </row>
    <row r="579" spans="1:8" ht="26.1" customHeight="1">
      <c r="A579" s="202" t="s">
        <v>197</v>
      </c>
      <c r="B579" s="203"/>
      <c r="C579" s="203"/>
      <c r="D579" s="203"/>
      <c r="E579" s="51" t="s">
        <v>2</v>
      </c>
      <c r="F579" s="52">
        <v>3.1626499999999999E-3</v>
      </c>
      <c r="G579" s="19">
        <v>132.27000000000001</v>
      </c>
      <c r="H579" s="53">
        <v>0.42</v>
      </c>
    </row>
    <row r="580" spans="1:8" ht="26.1" customHeight="1">
      <c r="A580" s="202" t="s">
        <v>198</v>
      </c>
      <c r="B580" s="203"/>
      <c r="C580" s="203"/>
      <c r="D580" s="203"/>
      <c r="E580" s="51" t="s">
        <v>199</v>
      </c>
      <c r="F580" s="52">
        <v>4.4468340000000002E-3</v>
      </c>
      <c r="G580" s="19">
        <v>17.21</v>
      </c>
      <c r="H580" s="53">
        <v>0.08</v>
      </c>
    </row>
    <row r="581" spans="1:8" ht="26.1" customHeight="1">
      <c r="A581" s="202" t="s">
        <v>200</v>
      </c>
      <c r="B581" s="203"/>
      <c r="C581" s="203"/>
      <c r="D581" s="203"/>
      <c r="E581" s="51" t="s">
        <v>2</v>
      </c>
      <c r="F581" s="52">
        <v>1.955254E-3</v>
      </c>
      <c r="G581" s="19">
        <v>112</v>
      </c>
      <c r="H581" s="53">
        <v>0.22</v>
      </c>
    </row>
    <row r="582" spans="1:8" ht="26.1" customHeight="1">
      <c r="A582" s="202" t="s">
        <v>201</v>
      </c>
      <c r="B582" s="203"/>
      <c r="C582" s="203"/>
      <c r="D582" s="203"/>
      <c r="E582" s="51" t="s">
        <v>2</v>
      </c>
      <c r="F582" s="52">
        <v>4.4468340000000002E-3</v>
      </c>
      <c r="G582" s="19">
        <v>20.47</v>
      </c>
      <c r="H582" s="53">
        <v>0.09</v>
      </c>
    </row>
    <row r="583" spans="1:8" ht="26.1" customHeight="1">
      <c r="A583" s="202" t="s">
        <v>215</v>
      </c>
      <c r="B583" s="203"/>
      <c r="C583" s="203"/>
      <c r="D583" s="203"/>
      <c r="E583" s="51" t="s">
        <v>2</v>
      </c>
      <c r="F583" s="52">
        <v>4.4468340000000002E-3</v>
      </c>
      <c r="G583" s="19">
        <v>9.23</v>
      </c>
      <c r="H583" s="53">
        <v>0.04</v>
      </c>
    </row>
    <row r="584" spans="1:8" ht="26.1" customHeight="1">
      <c r="A584" s="202" t="s">
        <v>204</v>
      </c>
      <c r="B584" s="203"/>
      <c r="C584" s="203"/>
      <c r="D584" s="203"/>
      <c r="E584" s="51" t="s">
        <v>182</v>
      </c>
      <c r="F584" s="52">
        <v>2.9420000000000002</v>
      </c>
      <c r="G584" s="19">
        <v>0.01</v>
      </c>
      <c r="H584" s="53">
        <v>0.03</v>
      </c>
    </row>
    <row r="585" spans="1:8" ht="26.1" customHeight="1">
      <c r="A585" s="202" t="s">
        <v>205</v>
      </c>
      <c r="B585" s="203"/>
      <c r="C585" s="203"/>
      <c r="D585" s="203"/>
      <c r="E585" s="51" t="s">
        <v>182</v>
      </c>
      <c r="F585" s="52">
        <v>2.9420000000000002</v>
      </c>
      <c r="G585" s="19">
        <v>0.43</v>
      </c>
      <c r="H585" s="53">
        <v>1.27</v>
      </c>
    </row>
    <row r="586" spans="1:8" ht="26.1" customHeight="1">
      <c r="A586" s="202" t="s">
        <v>206</v>
      </c>
      <c r="B586" s="203"/>
      <c r="C586" s="203"/>
      <c r="D586" s="203"/>
      <c r="E586" s="51" t="s">
        <v>182</v>
      </c>
      <c r="F586" s="52">
        <v>2.9420000000000002</v>
      </c>
      <c r="G586" s="19">
        <v>0.02</v>
      </c>
      <c r="H586" s="53">
        <v>0.06</v>
      </c>
    </row>
    <row r="587" spans="1:8" ht="26.1" customHeight="1">
      <c r="A587" s="202" t="s">
        <v>207</v>
      </c>
      <c r="B587" s="203"/>
      <c r="C587" s="203"/>
      <c r="D587" s="203"/>
      <c r="E587" s="51" t="s">
        <v>182</v>
      </c>
      <c r="F587" s="52">
        <v>2.9420000000000002</v>
      </c>
      <c r="G587" s="19">
        <v>0.37</v>
      </c>
      <c r="H587" s="53">
        <v>1.0900000000000001</v>
      </c>
    </row>
    <row r="588" spans="1:8" ht="26.1" customHeight="1">
      <c r="A588" s="202" t="s">
        <v>210</v>
      </c>
      <c r="B588" s="203"/>
      <c r="C588" s="203"/>
      <c r="D588" s="203"/>
      <c r="E588" s="51" t="s">
        <v>209</v>
      </c>
      <c r="F588" s="52">
        <v>4.0407194E-2</v>
      </c>
      <c r="G588" s="19">
        <v>8.9</v>
      </c>
      <c r="H588" s="53">
        <v>0.36</v>
      </c>
    </row>
    <row r="589" spans="1:8" ht="26.1" customHeight="1">
      <c r="A589" s="202" t="s">
        <v>211</v>
      </c>
      <c r="B589" s="203"/>
      <c r="C589" s="203"/>
      <c r="D589" s="203"/>
      <c r="E589" s="51" t="s">
        <v>2</v>
      </c>
      <c r="F589" s="52">
        <v>0.32799534200000002</v>
      </c>
      <c r="G589" s="19">
        <v>1.1000000000000001</v>
      </c>
      <c r="H589" s="53">
        <v>0.36</v>
      </c>
    </row>
    <row r="590" spans="1:8" ht="26.1" customHeight="1">
      <c r="A590" s="202" t="s">
        <v>212</v>
      </c>
      <c r="B590" s="203"/>
      <c r="C590" s="203"/>
      <c r="D590" s="203"/>
      <c r="E590" s="51" t="s">
        <v>2</v>
      </c>
      <c r="F590" s="52">
        <v>7.785414E-3</v>
      </c>
      <c r="G590" s="19">
        <v>29.37</v>
      </c>
      <c r="H590" s="53">
        <v>0.23</v>
      </c>
    </row>
    <row r="591" spans="1:8" ht="26.1" customHeight="1">
      <c r="A591" s="202" t="s">
        <v>213</v>
      </c>
      <c r="B591" s="203"/>
      <c r="C591" s="203"/>
      <c r="D591" s="203"/>
      <c r="E591" s="51" t="s">
        <v>2</v>
      </c>
      <c r="F591" s="52">
        <v>2.3586602000000002E-2</v>
      </c>
      <c r="G591" s="19">
        <v>5.62</v>
      </c>
      <c r="H591" s="53">
        <v>0.13</v>
      </c>
    </row>
    <row r="592" spans="1:8" ht="26.1" customHeight="1">
      <c r="A592" s="202" t="s">
        <v>214</v>
      </c>
      <c r="B592" s="203"/>
      <c r="C592" s="203"/>
      <c r="D592" s="203"/>
      <c r="E592" s="51" t="s">
        <v>2</v>
      </c>
      <c r="F592" s="52">
        <v>2.6681291999999999E-2</v>
      </c>
      <c r="G592" s="19">
        <v>5.21</v>
      </c>
      <c r="H592" s="53">
        <v>0.14000000000000001</v>
      </c>
    </row>
    <row r="593" spans="1:8" ht="26.1" customHeight="1">
      <c r="A593" s="202" t="s">
        <v>216</v>
      </c>
      <c r="B593" s="203"/>
      <c r="C593" s="203"/>
      <c r="D593" s="203"/>
      <c r="E593" s="51" t="s">
        <v>2</v>
      </c>
      <c r="F593" s="52">
        <v>8.0316599999999995E-3</v>
      </c>
      <c r="G593" s="19">
        <v>6.79</v>
      </c>
      <c r="H593" s="53">
        <v>0.05</v>
      </c>
    </row>
    <row r="594" spans="1:8" ht="26.1" customHeight="1">
      <c r="A594" s="202" t="s">
        <v>276</v>
      </c>
      <c r="B594" s="203"/>
      <c r="C594" s="203"/>
      <c r="D594" s="203"/>
      <c r="E594" s="51" t="s">
        <v>2</v>
      </c>
      <c r="F594" s="52">
        <v>4.4999999999999998E-2</v>
      </c>
      <c r="G594" s="19">
        <v>8.3699999999999992</v>
      </c>
      <c r="H594" s="53">
        <v>0.38</v>
      </c>
    </row>
    <row r="595" spans="1:8" ht="26.1" customHeight="1">
      <c r="A595" s="202" t="s">
        <v>296</v>
      </c>
      <c r="B595" s="203"/>
      <c r="C595" s="203"/>
      <c r="D595" s="203"/>
      <c r="E595" s="51" t="s">
        <v>199</v>
      </c>
      <c r="F595" s="52">
        <v>1.0999999999999999E-2</v>
      </c>
      <c r="G595" s="19">
        <v>21.88</v>
      </c>
      <c r="H595" s="53">
        <v>0.24</v>
      </c>
    </row>
    <row r="596" spans="1:8" ht="26.1" customHeight="1">
      <c r="A596" s="202" t="s">
        <v>303</v>
      </c>
      <c r="B596" s="203"/>
      <c r="C596" s="203"/>
      <c r="D596" s="203"/>
      <c r="E596" s="51" t="s">
        <v>2</v>
      </c>
      <c r="F596" s="52">
        <v>1</v>
      </c>
      <c r="G596" s="19">
        <v>58.79</v>
      </c>
      <c r="H596" s="53">
        <v>58.79</v>
      </c>
    </row>
    <row r="597" spans="1:8" ht="26.1" customHeight="1">
      <c r="A597" s="197" t="s">
        <v>218</v>
      </c>
      <c r="B597" s="198"/>
      <c r="C597" s="198"/>
      <c r="D597" s="198"/>
      <c r="E597" s="198"/>
      <c r="F597" s="199"/>
      <c r="G597" s="198"/>
      <c r="H597" s="20">
        <v>65.63</v>
      </c>
    </row>
    <row r="598" spans="1:8" ht="26.1" customHeight="1">
      <c r="A598" s="200" t="s">
        <v>219</v>
      </c>
      <c r="B598" s="201"/>
      <c r="C598" s="201"/>
      <c r="D598" s="201"/>
      <c r="E598" s="201"/>
      <c r="F598" s="224"/>
      <c r="G598" s="201"/>
      <c r="H598" s="50">
        <v>97.4</v>
      </c>
    </row>
    <row r="599" spans="1:8" ht="26.1" customHeight="1">
      <c r="A599" s="200" t="s">
        <v>220</v>
      </c>
      <c r="B599" s="201"/>
      <c r="C599" s="201"/>
      <c r="D599" s="201"/>
      <c r="E599" s="201"/>
      <c r="F599" s="224"/>
      <c r="G599" s="201"/>
      <c r="H599" s="50">
        <v>24.38</v>
      </c>
    </row>
    <row r="600" spans="1:8" ht="26.1" customHeight="1">
      <c r="A600" s="200" t="s">
        <v>221</v>
      </c>
      <c r="B600" s="201"/>
      <c r="C600" s="201"/>
      <c r="D600" s="201"/>
      <c r="E600" s="201"/>
      <c r="F600" s="224"/>
      <c r="G600" s="201"/>
      <c r="H600" s="50">
        <v>121.78</v>
      </c>
    </row>
    <row r="601" spans="1:8" ht="26.1" customHeight="1">
      <c r="A601" s="202"/>
      <c r="B601" s="203"/>
      <c r="C601" s="203"/>
      <c r="D601" s="203"/>
      <c r="E601" s="203"/>
      <c r="F601" s="225"/>
      <c r="G601" s="203"/>
      <c r="H601" s="226"/>
    </row>
    <row r="602" spans="1:8" ht="26.1" customHeight="1">
      <c r="A602" s="200" t="s">
        <v>304</v>
      </c>
      <c r="B602" s="201"/>
      <c r="C602" s="201"/>
      <c r="D602" s="201"/>
      <c r="E602" s="220" t="s">
        <v>305</v>
      </c>
      <c r="F602" s="221"/>
      <c r="G602" s="222"/>
      <c r="H602" s="223"/>
    </row>
    <row r="603" spans="1:8" ht="26.1" customHeight="1">
      <c r="A603" s="204" t="s">
        <v>306</v>
      </c>
      <c r="B603" s="205"/>
      <c r="C603" s="205"/>
      <c r="D603" s="205"/>
      <c r="E603" s="205"/>
      <c r="F603" s="206"/>
      <c r="G603" s="205"/>
      <c r="H603" s="207"/>
    </row>
    <row r="604" spans="1:8" ht="26.1" customHeight="1">
      <c r="A604" s="200" t="s">
        <v>177</v>
      </c>
      <c r="B604" s="201"/>
      <c r="C604" s="201"/>
      <c r="D604" s="201"/>
      <c r="E604" s="47" t="s">
        <v>2</v>
      </c>
      <c r="F604" s="48" t="s">
        <v>178</v>
      </c>
      <c r="G604" s="49" t="s">
        <v>179</v>
      </c>
      <c r="H604" s="50" t="s">
        <v>180</v>
      </c>
    </row>
    <row r="605" spans="1:8" ht="26.1" customHeight="1">
      <c r="A605" s="202" t="s">
        <v>181</v>
      </c>
      <c r="B605" s="203"/>
      <c r="C605" s="203"/>
      <c r="D605" s="203"/>
      <c r="E605" s="51" t="s">
        <v>182</v>
      </c>
      <c r="F605" s="52">
        <v>4.0236476000000003</v>
      </c>
      <c r="G605" s="19">
        <v>4.68</v>
      </c>
      <c r="H605" s="53">
        <v>18.829999999999998</v>
      </c>
    </row>
    <row r="606" spans="1:8" ht="26.1" customHeight="1">
      <c r="A606" s="197" t="s">
        <v>184</v>
      </c>
      <c r="B606" s="198"/>
      <c r="C606" s="198"/>
      <c r="D606" s="198"/>
      <c r="E606" s="198"/>
      <c r="F606" s="199"/>
      <c r="G606" s="198"/>
      <c r="H606" s="53">
        <v>18.829999999999998</v>
      </c>
    </row>
    <row r="607" spans="1:8" ht="26.1" customHeight="1">
      <c r="A607" s="197" t="s">
        <v>185</v>
      </c>
      <c r="B607" s="198"/>
      <c r="C607" s="198"/>
      <c r="D607" s="198"/>
      <c r="E607" s="198"/>
      <c r="F607" s="199"/>
      <c r="G607" s="198"/>
      <c r="H607" s="20">
        <v>16.46</v>
      </c>
    </row>
    <row r="608" spans="1:8" ht="26.1" customHeight="1">
      <c r="A608" s="197" t="s">
        <v>186</v>
      </c>
      <c r="B608" s="198"/>
      <c r="C608" s="198"/>
      <c r="D608" s="198"/>
      <c r="E608" s="198"/>
      <c r="F608" s="199"/>
      <c r="G608" s="198"/>
      <c r="H608" s="20">
        <v>35.29</v>
      </c>
    </row>
    <row r="609" spans="1:8" ht="26.1" customHeight="1">
      <c r="A609" s="200" t="s">
        <v>187</v>
      </c>
      <c r="B609" s="201"/>
      <c r="C609" s="201"/>
      <c r="D609" s="201"/>
      <c r="E609" s="47" t="s">
        <v>2</v>
      </c>
      <c r="F609" s="48" t="s">
        <v>188</v>
      </c>
      <c r="G609" s="49" t="s">
        <v>179</v>
      </c>
      <c r="H609" s="50" t="s">
        <v>180</v>
      </c>
    </row>
    <row r="610" spans="1:8" ht="26.1" customHeight="1">
      <c r="A610" s="202" t="s">
        <v>189</v>
      </c>
      <c r="B610" s="203"/>
      <c r="C610" s="203"/>
      <c r="D610" s="203"/>
      <c r="E610" s="51" t="s">
        <v>2</v>
      </c>
      <c r="F610" s="52">
        <v>1.7446000000000001E-4</v>
      </c>
      <c r="G610" s="19">
        <v>590.54999999999995</v>
      </c>
      <c r="H610" s="53">
        <v>0.1</v>
      </c>
    </row>
    <row r="611" spans="1:8" ht="26.1" customHeight="1">
      <c r="A611" s="202" t="s">
        <v>190</v>
      </c>
      <c r="B611" s="203"/>
      <c r="C611" s="203"/>
      <c r="D611" s="203"/>
      <c r="E611" s="51" t="s">
        <v>2</v>
      </c>
      <c r="F611" s="52">
        <v>1.7446000000000001E-4</v>
      </c>
      <c r="G611" s="19">
        <v>716.26</v>
      </c>
      <c r="H611" s="53">
        <v>0.12</v>
      </c>
    </row>
    <row r="612" spans="1:8" ht="26.1" customHeight="1">
      <c r="A612" s="202" t="s">
        <v>191</v>
      </c>
      <c r="B612" s="203"/>
      <c r="C612" s="203"/>
      <c r="D612" s="203"/>
      <c r="E612" s="51" t="s">
        <v>2</v>
      </c>
      <c r="F612" s="52">
        <v>2.6782100000000001E-4</v>
      </c>
      <c r="G612" s="19">
        <v>694.73</v>
      </c>
      <c r="H612" s="53">
        <v>0.19</v>
      </c>
    </row>
    <row r="613" spans="1:8" ht="26.1" customHeight="1">
      <c r="A613" s="202" t="s">
        <v>192</v>
      </c>
      <c r="B613" s="203"/>
      <c r="C613" s="203"/>
      <c r="D613" s="203"/>
      <c r="E613" s="51" t="s">
        <v>2</v>
      </c>
      <c r="F613" s="52">
        <v>2.14415E-4</v>
      </c>
      <c r="G613" s="19">
        <v>218.74</v>
      </c>
      <c r="H613" s="53">
        <v>0.05</v>
      </c>
    </row>
    <row r="614" spans="1:8" ht="26.1" customHeight="1">
      <c r="A614" s="202" t="s">
        <v>202</v>
      </c>
      <c r="B614" s="203"/>
      <c r="C614" s="203"/>
      <c r="D614" s="203"/>
      <c r="E614" s="51" t="s">
        <v>2</v>
      </c>
      <c r="F614" s="52">
        <v>8.13749E-4</v>
      </c>
      <c r="G614" s="19">
        <v>208.52</v>
      </c>
      <c r="H614" s="53">
        <v>0.17</v>
      </c>
    </row>
    <row r="615" spans="1:8" ht="26.1" customHeight="1">
      <c r="A615" s="202" t="s">
        <v>203</v>
      </c>
      <c r="B615" s="203"/>
      <c r="C615" s="203"/>
      <c r="D615" s="203"/>
      <c r="E615" s="51" t="s">
        <v>2</v>
      </c>
      <c r="F615" s="52">
        <v>1.0712849999999999E-3</v>
      </c>
      <c r="G615" s="19">
        <v>138.4</v>
      </c>
      <c r="H615" s="53">
        <v>0.15</v>
      </c>
    </row>
    <row r="616" spans="1:8" ht="26.1" customHeight="1">
      <c r="A616" s="202" t="s">
        <v>208</v>
      </c>
      <c r="B616" s="203"/>
      <c r="C616" s="203"/>
      <c r="D616" s="203"/>
      <c r="E616" s="51" t="s">
        <v>209</v>
      </c>
      <c r="F616" s="52">
        <v>6.3335559999999997E-3</v>
      </c>
      <c r="G616" s="19">
        <v>47.47</v>
      </c>
      <c r="H616" s="53">
        <v>0.3</v>
      </c>
    </row>
    <row r="617" spans="1:8" ht="26.1" customHeight="1">
      <c r="A617" s="202" t="s">
        <v>195</v>
      </c>
      <c r="B617" s="203"/>
      <c r="C617" s="203"/>
      <c r="D617" s="203"/>
      <c r="E617" s="51" t="s">
        <v>2</v>
      </c>
      <c r="F617" s="52">
        <v>4.9066270000000002E-3</v>
      </c>
      <c r="G617" s="19">
        <v>168.13</v>
      </c>
      <c r="H617" s="53">
        <v>0.82</v>
      </c>
    </row>
    <row r="618" spans="1:8" ht="26.1" customHeight="1">
      <c r="A618" s="202" t="s">
        <v>196</v>
      </c>
      <c r="B618" s="203"/>
      <c r="C618" s="203"/>
      <c r="D618" s="203"/>
      <c r="E618" s="51" t="s">
        <v>2</v>
      </c>
      <c r="F618" s="52">
        <v>2.8483200000000001E-3</v>
      </c>
      <c r="G618" s="19">
        <v>116.2</v>
      </c>
      <c r="H618" s="53">
        <v>0.33</v>
      </c>
    </row>
    <row r="619" spans="1:8" ht="26.1" customHeight="1">
      <c r="A619" s="202" t="s">
        <v>197</v>
      </c>
      <c r="B619" s="203"/>
      <c r="C619" s="203"/>
      <c r="D619" s="203"/>
      <c r="E619" s="51" t="s">
        <v>2</v>
      </c>
      <c r="F619" s="52">
        <v>4.2526999999999999E-3</v>
      </c>
      <c r="G619" s="19">
        <v>132.27000000000001</v>
      </c>
      <c r="H619" s="53">
        <v>0.56000000000000005</v>
      </c>
    </row>
    <row r="620" spans="1:8" ht="26.1" customHeight="1">
      <c r="A620" s="202" t="s">
        <v>198</v>
      </c>
      <c r="B620" s="203"/>
      <c r="C620" s="203"/>
      <c r="D620" s="203"/>
      <c r="E620" s="51" t="s">
        <v>199</v>
      </c>
      <c r="F620" s="52">
        <v>5.9794940000000001E-3</v>
      </c>
      <c r="G620" s="19">
        <v>17.21</v>
      </c>
      <c r="H620" s="53">
        <v>0.1</v>
      </c>
    </row>
    <row r="621" spans="1:8" ht="26.1" customHeight="1">
      <c r="A621" s="202" t="s">
        <v>200</v>
      </c>
      <c r="B621" s="203"/>
      <c r="C621" s="203"/>
      <c r="D621" s="203"/>
      <c r="E621" s="51" t="s">
        <v>2</v>
      </c>
      <c r="F621" s="52">
        <v>2.6291579999999999E-3</v>
      </c>
      <c r="G621" s="19">
        <v>112</v>
      </c>
      <c r="H621" s="53">
        <v>0.28999999999999998</v>
      </c>
    </row>
    <row r="622" spans="1:8" ht="26.1" customHeight="1">
      <c r="A622" s="202" t="s">
        <v>201</v>
      </c>
      <c r="B622" s="203"/>
      <c r="C622" s="203"/>
      <c r="D622" s="203"/>
      <c r="E622" s="51" t="s">
        <v>2</v>
      </c>
      <c r="F622" s="52">
        <v>5.9794940000000001E-3</v>
      </c>
      <c r="G622" s="19">
        <v>20.47</v>
      </c>
      <c r="H622" s="53">
        <v>0.12</v>
      </c>
    </row>
    <row r="623" spans="1:8" ht="26.1" customHeight="1">
      <c r="A623" s="202" t="s">
        <v>215</v>
      </c>
      <c r="B623" s="203"/>
      <c r="C623" s="203"/>
      <c r="D623" s="203"/>
      <c r="E623" s="51" t="s">
        <v>2</v>
      </c>
      <c r="F623" s="52">
        <v>5.9794940000000001E-3</v>
      </c>
      <c r="G623" s="19">
        <v>9.23</v>
      </c>
      <c r="H623" s="53">
        <v>0.06</v>
      </c>
    </row>
    <row r="624" spans="1:8" ht="26.1" customHeight="1">
      <c r="A624" s="202" t="s">
        <v>204</v>
      </c>
      <c r="B624" s="203"/>
      <c r="C624" s="203"/>
      <c r="D624" s="203"/>
      <c r="E624" s="51" t="s">
        <v>182</v>
      </c>
      <c r="F624" s="52">
        <v>3.956</v>
      </c>
      <c r="G624" s="19">
        <v>0.01</v>
      </c>
      <c r="H624" s="53">
        <v>0.04</v>
      </c>
    </row>
    <row r="625" spans="1:8" ht="26.1" customHeight="1">
      <c r="A625" s="202" t="s">
        <v>205</v>
      </c>
      <c r="B625" s="203"/>
      <c r="C625" s="203"/>
      <c r="D625" s="203"/>
      <c r="E625" s="51" t="s">
        <v>182</v>
      </c>
      <c r="F625" s="52">
        <v>3.956</v>
      </c>
      <c r="G625" s="19">
        <v>0.43</v>
      </c>
      <c r="H625" s="53">
        <v>1.7</v>
      </c>
    </row>
    <row r="626" spans="1:8" ht="26.1" customHeight="1">
      <c r="A626" s="202" t="s">
        <v>206</v>
      </c>
      <c r="B626" s="203"/>
      <c r="C626" s="203"/>
      <c r="D626" s="203"/>
      <c r="E626" s="51" t="s">
        <v>182</v>
      </c>
      <c r="F626" s="52">
        <v>3.956</v>
      </c>
      <c r="G626" s="19">
        <v>0.02</v>
      </c>
      <c r="H626" s="53">
        <v>0.08</v>
      </c>
    </row>
    <row r="627" spans="1:8" ht="26.1" customHeight="1">
      <c r="A627" s="202" t="s">
        <v>207</v>
      </c>
      <c r="B627" s="203"/>
      <c r="C627" s="203"/>
      <c r="D627" s="203"/>
      <c r="E627" s="51" t="s">
        <v>182</v>
      </c>
      <c r="F627" s="52">
        <v>3.956</v>
      </c>
      <c r="G627" s="19">
        <v>0.37</v>
      </c>
      <c r="H627" s="53">
        <v>1.46</v>
      </c>
    </row>
    <row r="628" spans="1:8" ht="26.1" customHeight="1">
      <c r="A628" s="202" t="s">
        <v>210</v>
      </c>
      <c r="B628" s="203"/>
      <c r="C628" s="203"/>
      <c r="D628" s="203"/>
      <c r="E628" s="51" t="s">
        <v>209</v>
      </c>
      <c r="F628" s="52">
        <v>5.4334078000000001E-2</v>
      </c>
      <c r="G628" s="19">
        <v>8.9</v>
      </c>
      <c r="H628" s="53">
        <v>0.48</v>
      </c>
    </row>
    <row r="629" spans="1:8" ht="26.1" customHeight="1">
      <c r="A629" s="202" t="s">
        <v>211</v>
      </c>
      <c r="B629" s="203"/>
      <c r="C629" s="203"/>
      <c r="D629" s="203"/>
      <c r="E629" s="51" t="s">
        <v>2</v>
      </c>
      <c r="F629" s="52">
        <v>0.44104336300000002</v>
      </c>
      <c r="G629" s="19">
        <v>1.1000000000000001</v>
      </c>
      <c r="H629" s="53">
        <v>0.49</v>
      </c>
    </row>
    <row r="630" spans="1:8" ht="26.1" customHeight="1">
      <c r="A630" s="202" t="s">
        <v>212</v>
      </c>
      <c r="B630" s="203"/>
      <c r="C630" s="203"/>
      <c r="D630" s="203"/>
      <c r="E630" s="51" t="s">
        <v>2</v>
      </c>
      <c r="F630" s="52">
        <v>1.0468763000000001E-2</v>
      </c>
      <c r="G630" s="19">
        <v>29.37</v>
      </c>
      <c r="H630" s="53">
        <v>0.31</v>
      </c>
    </row>
    <row r="631" spans="1:8" ht="26.1" customHeight="1">
      <c r="A631" s="202" t="s">
        <v>213</v>
      </c>
      <c r="B631" s="203"/>
      <c r="C631" s="203"/>
      <c r="D631" s="203"/>
      <c r="E631" s="51" t="s">
        <v>2</v>
      </c>
      <c r="F631" s="52">
        <v>3.1716042999999999E-2</v>
      </c>
      <c r="G631" s="19">
        <v>5.62</v>
      </c>
      <c r="H631" s="53">
        <v>0.18</v>
      </c>
    </row>
    <row r="632" spans="1:8" ht="26.1" customHeight="1">
      <c r="A632" s="202" t="s">
        <v>214</v>
      </c>
      <c r="B632" s="203"/>
      <c r="C632" s="203"/>
      <c r="D632" s="203"/>
      <c r="E632" s="51" t="s">
        <v>2</v>
      </c>
      <c r="F632" s="52">
        <v>3.5877359999999997E-2</v>
      </c>
      <c r="G632" s="19">
        <v>5.21</v>
      </c>
      <c r="H632" s="53">
        <v>0.19</v>
      </c>
    </row>
    <row r="633" spans="1:8" ht="26.1" customHeight="1">
      <c r="A633" s="202" t="s">
        <v>216</v>
      </c>
      <c r="B633" s="203"/>
      <c r="C633" s="203"/>
      <c r="D633" s="203"/>
      <c r="E633" s="51" t="s">
        <v>2</v>
      </c>
      <c r="F633" s="52">
        <v>1.079988E-2</v>
      </c>
      <c r="G633" s="19">
        <v>6.79</v>
      </c>
      <c r="H633" s="53">
        <v>7.0000000000000007E-2</v>
      </c>
    </row>
    <row r="634" spans="1:8" ht="26.1" customHeight="1">
      <c r="A634" s="197" t="s">
        <v>218</v>
      </c>
      <c r="B634" s="198"/>
      <c r="C634" s="198"/>
      <c r="D634" s="198"/>
      <c r="E634" s="198"/>
      <c r="F634" s="199"/>
      <c r="G634" s="198"/>
      <c r="H634" s="20">
        <v>8.3699999999999992</v>
      </c>
    </row>
    <row r="635" spans="1:8" ht="26.1" customHeight="1">
      <c r="A635" s="200" t="s">
        <v>219</v>
      </c>
      <c r="B635" s="201"/>
      <c r="C635" s="201"/>
      <c r="D635" s="201"/>
      <c r="E635" s="201"/>
      <c r="F635" s="224"/>
      <c r="G635" s="201"/>
      <c r="H635" s="50">
        <v>43.66</v>
      </c>
    </row>
    <row r="636" spans="1:8" ht="26.1" customHeight="1">
      <c r="A636" s="200" t="s">
        <v>220</v>
      </c>
      <c r="B636" s="201"/>
      <c r="C636" s="201"/>
      <c r="D636" s="201"/>
      <c r="E636" s="201"/>
      <c r="F636" s="224"/>
      <c r="G636" s="201"/>
      <c r="H636" s="50">
        <v>10.93</v>
      </c>
    </row>
    <row r="637" spans="1:8" ht="26.1" customHeight="1">
      <c r="A637" s="200" t="s">
        <v>221</v>
      </c>
      <c r="B637" s="201"/>
      <c r="C637" s="201"/>
      <c r="D637" s="201"/>
      <c r="E637" s="201"/>
      <c r="F637" s="224"/>
      <c r="G637" s="201"/>
      <c r="H637" s="50">
        <v>54.59</v>
      </c>
    </row>
    <row r="638" spans="1:8" ht="26.1" customHeight="1">
      <c r="A638" s="202"/>
      <c r="B638" s="203"/>
      <c r="C638" s="203"/>
      <c r="D638" s="203"/>
      <c r="E638" s="203"/>
      <c r="F638" s="225"/>
      <c r="G638" s="203"/>
      <c r="H638" s="226"/>
    </row>
    <row r="639" spans="1:8" ht="26.1" customHeight="1">
      <c r="A639" s="200" t="s">
        <v>307</v>
      </c>
      <c r="B639" s="201"/>
      <c r="C639" s="201"/>
      <c r="D639" s="201"/>
      <c r="E639" s="220" t="s">
        <v>305</v>
      </c>
      <c r="F639" s="221"/>
      <c r="G639" s="222"/>
      <c r="H639" s="223"/>
    </row>
    <row r="640" spans="1:8" ht="26.1" customHeight="1">
      <c r="A640" s="204" t="s">
        <v>308</v>
      </c>
      <c r="B640" s="205"/>
      <c r="C640" s="205"/>
      <c r="D640" s="205"/>
      <c r="E640" s="205"/>
      <c r="F640" s="206"/>
      <c r="G640" s="205"/>
      <c r="H640" s="207"/>
    </row>
    <row r="641" spans="1:8" ht="26.1" customHeight="1">
      <c r="A641" s="200" t="s">
        <v>177</v>
      </c>
      <c r="B641" s="201"/>
      <c r="C641" s="201"/>
      <c r="D641" s="201"/>
      <c r="E641" s="47" t="s">
        <v>2</v>
      </c>
      <c r="F641" s="48" t="s">
        <v>178</v>
      </c>
      <c r="G641" s="49" t="s">
        <v>179</v>
      </c>
      <c r="H641" s="50" t="s">
        <v>180</v>
      </c>
    </row>
    <row r="642" spans="1:8" ht="26.1" customHeight="1">
      <c r="A642" s="202" t="s">
        <v>181</v>
      </c>
      <c r="B642" s="203"/>
      <c r="C642" s="203"/>
      <c r="D642" s="203"/>
      <c r="E642" s="51" t="s">
        <v>182</v>
      </c>
      <c r="F642" s="52">
        <v>0.67026889999999995</v>
      </c>
      <c r="G642" s="19">
        <v>4.68</v>
      </c>
      <c r="H642" s="53">
        <v>3.14</v>
      </c>
    </row>
    <row r="643" spans="1:8" ht="26.1" customHeight="1">
      <c r="A643" s="202" t="s">
        <v>309</v>
      </c>
      <c r="B643" s="203"/>
      <c r="C643" s="203"/>
      <c r="D643" s="203"/>
      <c r="E643" s="51" t="s">
        <v>182</v>
      </c>
      <c r="F643" s="52">
        <v>0.53291040000000001</v>
      </c>
      <c r="G643" s="19">
        <v>4.87</v>
      </c>
      <c r="H643" s="53">
        <v>2.6</v>
      </c>
    </row>
    <row r="644" spans="1:8" ht="26.1" customHeight="1">
      <c r="A644" s="202" t="s">
        <v>183</v>
      </c>
      <c r="B644" s="203"/>
      <c r="C644" s="203"/>
      <c r="D644" s="203"/>
      <c r="E644" s="51" t="s">
        <v>182</v>
      </c>
      <c r="F644" s="52">
        <v>9.0369000000000005E-3</v>
      </c>
      <c r="G644" s="19">
        <v>5.47</v>
      </c>
      <c r="H644" s="53">
        <v>0.05</v>
      </c>
    </row>
    <row r="645" spans="1:8" ht="26.1" customHeight="1">
      <c r="A645" s="197" t="s">
        <v>184</v>
      </c>
      <c r="B645" s="198"/>
      <c r="C645" s="198"/>
      <c r="D645" s="198"/>
      <c r="E645" s="198"/>
      <c r="F645" s="199"/>
      <c r="G645" s="198"/>
      <c r="H645" s="53">
        <v>5.78</v>
      </c>
    </row>
    <row r="646" spans="1:8" ht="26.1" customHeight="1">
      <c r="A646" s="197" t="s">
        <v>185</v>
      </c>
      <c r="B646" s="198"/>
      <c r="C646" s="198"/>
      <c r="D646" s="198"/>
      <c r="E646" s="198"/>
      <c r="F646" s="199"/>
      <c r="G646" s="198"/>
      <c r="H646" s="20">
        <v>5.05</v>
      </c>
    </row>
    <row r="647" spans="1:8" ht="26.1" customHeight="1">
      <c r="A647" s="197" t="s">
        <v>186</v>
      </c>
      <c r="B647" s="198"/>
      <c r="C647" s="198"/>
      <c r="D647" s="198"/>
      <c r="E647" s="198"/>
      <c r="F647" s="199"/>
      <c r="G647" s="198"/>
      <c r="H647" s="20">
        <v>10.83</v>
      </c>
    </row>
    <row r="648" spans="1:8" ht="26.1" customHeight="1">
      <c r="A648" s="200" t="s">
        <v>187</v>
      </c>
      <c r="B648" s="201"/>
      <c r="C648" s="201"/>
      <c r="D648" s="201"/>
      <c r="E648" s="47" t="s">
        <v>2</v>
      </c>
      <c r="F648" s="48" t="s">
        <v>188</v>
      </c>
      <c r="G648" s="49" t="s">
        <v>179</v>
      </c>
      <c r="H648" s="50" t="s">
        <v>180</v>
      </c>
    </row>
    <row r="649" spans="1:8" ht="26.1" customHeight="1">
      <c r="A649" s="202" t="s">
        <v>310</v>
      </c>
      <c r="B649" s="203"/>
      <c r="C649" s="203"/>
      <c r="D649" s="203"/>
      <c r="E649" s="51" t="s">
        <v>2</v>
      </c>
      <c r="F649" s="52">
        <v>8.4300000000000002E-7</v>
      </c>
      <c r="G649" s="19">
        <v>41000</v>
      </c>
      <c r="H649" s="53">
        <v>0.03</v>
      </c>
    </row>
    <row r="650" spans="1:8" ht="26.1" customHeight="1">
      <c r="A650" s="202" t="s">
        <v>311</v>
      </c>
      <c r="B650" s="203"/>
      <c r="C650" s="203"/>
      <c r="D650" s="203"/>
      <c r="E650" s="51" t="s">
        <v>2</v>
      </c>
      <c r="F650" s="52">
        <v>8.4300000000000002E-7</v>
      </c>
      <c r="G650" s="19">
        <v>259683.54</v>
      </c>
      <c r="H650" s="53">
        <v>0.22</v>
      </c>
    </row>
    <row r="651" spans="1:8" ht="26.1" customHeight="1">
      <c r="A651" s="202" t="s">
        <v>191</v>
      </c>
      <c r="B651" s="203"/>
      <c r="C651" s="203"/>
      <c r="D651" s="203"/>
      <c r="E651" s="51" t="s">
        <v>2</v>
      </c>
      <c r="F651" s="52">
        <v>4.4613999999999997E-5</v>
      </c>
      <c r="G651" s="19">
        <v>694.73</v>
      </c>
      <c r="H651" s="53">
        <v>0.03</v>
      </c>
    </row>
    <row r="652" spans="1:8" ht="26.1" customHeight="1">
      <c r="A652" s="202" t="s">
        <v>192</v>
      </c>
      <c r="B652" s="203"/>
      <c r="C652" s="203"/>
      <c r="D652" s="203"/>
      <c r="E652" s="51" t="s">
        <v>2</v>
      </c>
      <c r="F652" s="52">
        <v>3.5717999999999999E-5</v>
      </c>
      <c r="G652" s="19">
        <v>218.74</v>
      </c>
      <c r="H652" s="53">
        <v>0.01</v>
      </c>
    </row>
    <row r="653" spans="1:8" ht="26.1" customHeight="1">
      <c r="A653" s="202" t="s">
        <v>189</v>
      </c>
      <c r="B653" s="203"/>
      <c r="C653" s="203"/>
      <c r="D653" s="203"/>
      <c r="E653" s="51" t="s">
        <v>2</v>
      </c>
      <c r="F653" s="52">
        <v>2.9062000000000001E-5</v>
      </c>
      <c r="G653" s="19">
        <v>590.54999999999995</v>
      </c>
      <c r="H653" s="53">
        <v>0.02</v>
      </c>
    </row>
    <row r="654" spans="1:8" ht="26.1" customHeight="1">
      <c r="A654" s="202" t="s">
        <v>190</v>
      </c>
      <c r="B654" s="203"/>
      <c r="C654" s="203"/>
      <c r="D654" s="203"/>
      <c r="E654" s="51" t="s">
        <v>2</v>
      </c>
      <c r="F654" s="52">
        <v>2.9062000000000001E-5</v>
      </c>
      <c r="G654" s="19">
        <v>716.26</v>
      </c>
      <c r="H654" s="53">
        <v>0.02</v>
      </c>
    </row>
    <row r="655" spans="1:8" ht="26.1" customHeight="1">
      <c r="A655" s="202" t="s">
        <v>196</v>
      </c>
      <c r="B655" s="203"/>
      <c r="C655" s="203"/>
      <c r="D655" s="203"/>
      <c r="E655" s="51" t="s">
        <v>2</v>
      </c>
      <c r="F655" s="52">
        <v>8.5464000000000004E-4</v>
      </c>
      <c r="G655" s="19">
        <v>116.2</v>
      </c>
      <c r="H655" s="53">
        <v>0.1</v>
      </c>
    </row>
    <row r="656" spans="1:8" ht="26.1" customHeight="1">
      <c r="A656" s="202" t="s">
        <v>198</v>
      </c>
      <c r="B656" s="203"/>
      <c r="C656" s="203"/>
      <c r="D656" s="203"/>
      <c r="E656" s="51" t="s">
        <v>199</v>
      </c>
      <c r="F656" s="52">
        <v>9.9607899999999997E-4</v>
      </c>
      <c r="G656" s="19">
        <v>17.21</v>
      </c>
      <c r="H656" s="53">
        <v>0.02</v>
      </c>
    </row>
    <row r="657" spans="1:8" ht="26.1" customHeight="1">
      <c r="A657" s="202" t="s">
        <v>200</v>
      </c>
      <c r="B657" s="203"/>
      <c r="C657" s="203"/>
      <c r="D657" s="203"/>
      <c r="E657" s="51" t="s">
        <v>2</v>
      </c>
      <c r="F657" s="52">
        <v>4.37971E-4</v>
      </c>
      <c r="G657" s="19">
        <v>112</v>
      </c>
      <c r="H657" s="53">
        <v>0.05</v>
      </c>
    </row>
    <row r="658" spans="1:8" ht="26.1" customHeight="1">
      <c r="A658" s="202" t="s">
        <v>201</v>
      </c>
      <c r="B658" s="203"/>
      <c r="C658" s="203"/>
      <c r="D658" s="203"/>
      <c r="E658" s="51" t="s">
        <v>2</v>
      </c>
      <c r="F658" s="52">
        <v>9.9607899999999997E-4</v>
      </c>
      <c r="G658" s="19">
        <v>20.47</v>
      </c>
      <c r="H658" s="53">
        <v>0.02</v>
      </c>
    </row>
    <row r="659" spans="1:8" ht="26.1" customHeight="1">
      <c r="A659" s="202" t="s">
        <v>215</v>
      </c>
      <c r="B659" s="203"/>
      <c r="C659" s="203"/>
      <c r="D659" s="203"/>
      <c r="E659" s="51" t="s">
        <v>2</v>
      </c>
      <c r="F659" s="52">
        <v>9.9607899999999997E-4</v>
      </c>
      <c r="G659" s="19">
        <v>9.23</v>
      </c>
      <c r="H659" s="53">
        <v>0.01</v>
      </c>
    </row>
    <row r="660" spans="1:8" ht="26.1" customHeight="1">
      <c r="A660" s="202" t="s">
        <v>202</v>
      </c>
      <c r="B660" s="203"/>
      <c r="C660" s="203"/>
      <c r="D660" s="203"/>
      <c r="E660" s="51" t="s">
        <v>2</v>
      </c>
      <c r="F660" s="52">
        <v>1.35556E-4</v>
      </c>
      <c r="G660" s="19">
        <v>208.52</v>
      </c>
      <c r="H660" s="53">
        <v>0.03</v>
      </c>
    </row>
    <row r="661" spans="1:8" ht="26.1" customHeight="1">
      <c r="A661" s="202" t="s">
        <v>203</v>
      </c>
      <c r="B661" s="203"/>
      <c r="C661" s="203"/>
      <c r="D661" s="203"/>
      <c r="E661" s="51" t="s">
        <v>2</v>
      </c>
      <c r="F661" s="52">
        <v>1.78457E-4</v>
      </c>
      <c r="G661" s="19">
        <v>138.4</v>
      </c>
      <c r="H661" s="53">
        <v>0.02</v>
      </c>
    </row>
    <row r="662" spans="1:8" ht="26.1" customHeight="1">
      <c r="A662" s="202" t="s">
        <v>312</v>
      </c>
      <c r="B662" s="203"/>
      <c r="C662" s="203"/>
      <c r="D662" s="203"/>
      <c r="E662" s="51" t="s">
        <v>2</v>
      </c>
      <c r="F662" s="52">
        <v>5.3810000000000001E-5</v>
      </c>
      <c r="G662" s="19">
        <v>12083.1</v>
      </c>
      <c r="H662" s="53">
        <v>0.65</v>
      </c>
    </row>
    <row r="663" spans="1:8" ht="26.1" customHeight="1">
      <c r="A663" s="202" t="s">
        <v>204</v>
      </c>
      <c r="B663" s="203"/>
      <c r="C663" s="203"/>
      <c r="D663" s="203"/>
      <c r="E663" s="51" t="s">
        <v>182</v>
      </c>
      <c r="F663" s="52">
        <v>1.196</v>
      </c>
      <c r="G663" s="19">
        <v>0.01</v>
      </c>
      <c r="H663" s="53">
        <v>0.01</v>
      </c>
    </row>
    <row r="664" spans="1:8" ht="26.1" customHeight="1">
      <c r="A664" s="202" t="s">
        <v>205</v>
      </c>
      <c r="B664" s="203"/>
      <c r="C664" s="203"/>
      <c r="D664" s="203"/>
      <c r="E664" s="51" t="s">
        <v>182</v>
      </c>
      <c r="F664" s="52">
        <v>1.196</v>
      </c>
      <c r="G664" s="19">
        <v>0.43</v>
      </c>
      <c r="H664" s="53">
        <v>0.51</v>
      </c>
    </row>
    <row r="665" spans="1:8" ht="26.1" customHeight="1">
      <c r="A665" s="202" t="s">
        <v>208</v>
      </c>
      <c r="B665" s="203"/>
      <c r="C665" s="203"/>
      <c r="D665" s="203"/>
      <c r="E665" s="51" t="s">
        <v>209</v>
      </c>
      <c r="F665" s="52">
        <v>1.9003869999999999E-3</v>
      </c>
      <c r="G665" s="19">
        <v>47.47</v>
      </c>
      <c r="H665" s="53">
        <v>0.09</v>
      </c>
    </row>
    <row r="666" spans="1:8" ht="26.1" customHeight="1">
      <c r="A666" s="202" t="s">
        <v>210</v>
      </c>
      <c r="B666" s="203"/>
      <c r="C666" s="203"/>
      <c r="D666" s="203"/>
      <c r="E666" s="51" t="s">
        <v>209</v>
      </c>
      <c r="F666" s="52">
        <v>1.6302969E-2</v>
      </c>
      <c r="G666" s="19">
        <v>8.9</v>
      </c>
      <c r="H666" s="53">
        <v>0.15</v>
      </c>
    </row>
    <row r="667" spans="1:8" ht="26.1" customHeight="1">
      <c r="A667" s="202" t="s">
        <v>195</v>
      </c>
      <c r="B667" s="203"/>
      <c r="C667" s="203"/>
      <c r="D667" s="203"/>
      <c r="E667" s="51" t="s">
        <v>2</v>
      </c>
      <c r="F667" s="52">
        <v>1.472236E-3</v>
      </c>
      <c r="G667" s="19">
        <v>168.13</v>
      </c>
      <c r="H667" s="53">
        <v>0.25</v>
      </c>
    </row>
    <row r="668" spans="1:8" ht="26.1" customHeight="1">
      <c r="A668" s="202" t="s">
        <v>197</v>
      </c>
      <c r="B668" s="203"/>
      <c r="C668" s="203"/>
      <c r="D668" s="203"/>
      <c r="E668" s="51" t="s">
        <v>2</v>
      </c>
      <c r="F668" s="52">
        <v>1.2760250000000001E-3</v>
      </c>
      <c r="G668" s="19">
        <v>132.27000000000001</v>
      </c>
      <c r="H668" s="53">
        <v>0.17</v>
      </c>
    </row>
    <row r="669" spans="1:8" ht="26.1" customHeight="1">
      <c r="A669" s="202" t="s">
        <v>211</v>
      </c>
      <c r="B669" s="203"/>
      <c r="C669" s="203"/>
      <c r="D669" s="203"/>
      <c r="E669" s="51" t="s">
        <v>2</v>
      </c>
      <c r="F669" s="52">
        <v>0.13233530700000001</v>
      </c>
      <c r="G669" s="19">
        <v>1.1000000000000001</v>
      </c>
      <c r="H669" s="53">
        <v>0.15</v>
      </c>
    </row>
    <row r="670" spans="1:8" ht="26.1" customHeight="1">
      <c r="A670" s="202" t="s">
        <v>212</v>
      </c>
      <c r="B670" s="203"/>
      <c r="C670" s="203"/>
      <c r="D670" s="203"/>
      <c r="E670" s="51" t="s">
        <v>2</v>
      </c>
      <c r="F670" s="52">
        <v>3.1411579999999998E-3</v>
      </c>
      <c r="G670" s="19">
        <v>29.37</v>
      </c>
      <c r="H670" s="53">
        <v>0.09</v>
      </c>
    </row>
    <row r="671" spans="1:8" ht="26.1" customHeight="1">
      <c r="A671" s="202" t="s">
        <v>213</v>
      </c>
      <c r="B671" s="203"/>
      <c r="C671" s="203"/>
      <c r="D671" s="203"/>
      <c r="E671" s="51" t="s">
        <v>2</v>
      </c>
      <c r="F671" s="52">
        <v>5.2833350000000001E-3</v>
      </c>
      <c r="G671" s="19">
        <v>5.62</v>
      </c>
      <c r="H671" s="53">
        <v>0.03</v>
      </c>
    </row>
    <row r="672" spans="1:8" ht="26.1" customHeight="1">
      <c r="A672" s="202" t="s">
        <v>214</v>
      </c>
      <c r="B672" s="203"/>
      <c r="C672" s="203"/>
      <c r="D672" s="203"/>
      <c r="E672" s="51" t="s">
        <v>2</v>
      </c>
      <c r="F672" s="52">
        <v>5.9765369999999996E-3</v>
      </c>
      <c r="G672" s="19">
        <v>5.21</v>
      </c>
      <c r="H672" s="53">
        <v>0.03</v>
      </c>
    </row>
    <row r="673" spans="1:8" ht="26.1" customHeight="1">
      <c r="A673" s="202" t="s">
        <v>216</v>
      </c>
      <c r="B673" s="203"/>
      <c r="C673" s="203"/>
      <c r="D673" s="203"/>
      <c r="E673" s="51" t="s">
        <v>2</v>
      </c>
      <c r="F673" s="52">
        <v>1.7990700000000001E-3</v>
      </c>
      <c r="G673" s="19">
        <v>6.79</v>
      </c>
      <c r="H673" s="53">
        <v>0.01</v>
      </c>
    </row>
    <row r="674" spans="1:8" ht="26.1" customHeight="1">
      <c r="A674" s="202" t="s">
        <v>313</v>
      </c>
      <c r="B674" s="203"/>
      <c r="C674" s="203"/>
      <c r="D674" s="203"/>
      <c r="E674" s="51" t="s">
        <v>199</v>
      </c>
      <c r="F674" s="52">
        <v>0.16166</v>
      </c>
      <c r="G674" s="19">
        <v>4.3</v>
      </c>
      <c r="H674" s="53">
        <v>0.7</v>
      </c>
    </row>
    <row r="675" spans="1:8" ht="26.1" customHeight="1">
      <c r="A675" s="202" t="s">
        <v>217</v>
      </c>
      <c r="B675" s="203"/>
      <c r="C675" s="203"/>
      <c r="D675" s="203"/>
      <c r="E675" s="51" t="s">
        <v>199</v>
      </c>
      <c r="F675" s="52">
        <v>0.18282000000000001</v>
      </c>
      <c r="G675" s="19">
        <v>3.34</v>
      </c>
      <c r="H675" s="53">
        <v>0.61</v>
      </c>
    </row>
    <row r="676" spans="1:8" ht="26.1" customHeight="1">
      <c r="A676" s="202" t="s">
        <v>206</v>
      </c>
      <c r="B676" s="203"/>
      <c r="C676" s="203"/>
      <c r="D676" s="203"/>
      <c r="E676" s="51" t="s">
        <v>182</v>
      </c>
      <c r="F676" s="52">
        <v>1.196</v>
      </c>
      <c r="G676" s="19">
        <v>0.02</v>
      </c>
      <c r="H676" s="53">
        <v>0.02</v>
      </c>
    </row>
    <row r="677" spans="1:8" ht="26.1" customHeight="1">
      <c r="A677" s="202" t="s">
        <v>207</v>
      </c>
      <c r="B677" s="203"/>
      <c r="C677" s="203"/>
      <c r="D677" s="203"/>
      <c r="E677" s="51" t="s">
        <v>182</v>
      </c>
      <c r="F677" s="52">
        <v>1.196</v>
      </c>
      <c r="G677" s="19">
        <v>0.37</v>
      </c>
      <c r="H677" s="53">
        <v>0.44</v>
      </c>
    </row>
    <row r="678" spans="1:8" ht="26.1" customHeight="1">
      <c r="A678" s="197" t="s">
        <v>218</v>
      </c>
      <c r="B678" s="198"/>
      <c r="C678" s="198"/>
      <c r="D678" s="198"/>
      <c r="E678" s="198"/>
      <c r="F678" s="199"/>
      <c r="G678" s="198"/>
      <c r="H678" s="20">
        <v>4.49</v>
      </c>
    </row>
    <row r="679" spans="1:8" ht="26.1" customHeight="1">
      <c r="A679" s="200" t="s">
        <v>219</v>
      </c>
      <c r="B679" s="201"/>
      <c r="C679" s="201"/>
      <c r="D679" s="201"/>
      <c r="E679" s="201"/>
      <c r="F679" s="224"/>
      <c r="G679" s="201"/>
      <c r="H679" s="50">
        <v>15.32</v>
      </c>
    </row>
    <row r="680" spans="1:8" ht="26.1" customHeight="1">
      <c r="A680" s="200" t="s">
        <v>220</v>
      </c>
      <c r="B680" s="201"/>
      <c r="C680" s="201"/>
      <c r="D680" s="201"/>
      <c r="E680" s="201"/>
      <c r="F680" s="224"/>
      <c r="G680" s="201"/>
      <c r="H680" s="50">
        <v>3.84</v>
      </c>
    </row>
    <row r="681" spans="1:8" ht="26.1" customHeight="1">
      <c r="A681" s="200" t="s">
        <v>221</v>
      </c>
      <c r="B681" s="201"/>
      <c r="C681" s="201"/>
      <c r="D681" s="201"/>
      <c r="E681" s="201"/>
      <c r="F681" s="224"/>
      <c r="G681" s="201"/>
      <c r="H681" s="50">
        <v>19.16</v>
      </c>
    </row>
    <row r="682" spans="1:8" ht="26.1" customHeight="1">
      <c r="A682" s="202"/>
      <c r="B682" s="203"/>
      <c r="C682" s="203"/>
      <c r="D682" s="203"/>
      <c r="E682" s="203"/>
      <c r="F682" s="225"/>
      <c r="G682" s="203"/>
      <c r="H682" s="226"/>
    </row>
    <row r="683" spans="1:8" ht="26.1" customHeight="1">
      <c r="A683" s="200" t="s">
        <v>314</v>
      </c>
      <c r="B683" s="201"/>
      <c r="C683" s="201"/>
      <c r="D683" s="201"/>
      <c r="E683" s="220" t="s">
        <v>175</v>
      </c>
      <c r="F683" s="221"/>
      <c r="G683" s="222"/>
      <c r="H683" s="223"/>
    </row>
    <row r="684" spans="1:8" ht="26.1" customHeight="1">
      <c r="A684" s="204" t="s">
        <v>315</v>
      </c>
      <c r="B684" s="205"/>
      <c r="C684" s="205"/>
      <c r="D684" s="205"/>
      <c r="E684" s="205"/>
      <c r="F684" s="206"/>
      <c r="G684" s="205"/>
      <c r="H684" s="207"/>
    </row>
    <row r="685" spans="1:8" ht="26.1" customHeight="1">
      <c r="A685" s="200" t="s">
        <v>177</v>
      </c>
      <c r="B685" s="201"/>
      <c r="C685" s="201"/>
      <c r="D685" s="201"/>
      <c r="E685" s="47" t="s">
        <v>2</v>
      </c>
      <c r="F685" s="48" t="s">
        <v>178</v>
      </c>
      <c r="G685" s="49" t="s">
        <v>179</v>
      </c>
      <c r="H685" s="50" t="s">
        <v>180</v>
      </c>
    </row>
    <row r="686" spans="1:8" ht="26.1" customHeight="1">
      <c r="A686" s="202" t="s">
        <v>249</v>
      </c>
      <c r="B686" s="203"/>
      <c r="C686" s="203"/>
      <c r="D686" s="203"/>
      <c r="E686" s="51" t="s">
        <v>182</v>
      </c>
      <c r="F686" s="52">
        <v>0.82986099999999996</v>
      </c>
      <c r="G686" s="19">
        <v>6.65</v>
      </c>
      <c r="H686" s="53">
        <v>5.52</v>
      </c>
    </row>
    <row r="687" spans="1:8" ht="26.1" customHeight="1">
      <c r="A687" s="202" t="s">
        <v>250</v>
      </c>
      <c r="B687" s="203"/>
      <c r="C687" s="203"/>
      <c r="D687" s="203"/>
      <c r="E687" s="51" t="s">
        <v>182</v>
      </c>
      <c r="F687" s="52">
        <v>0.82986099999999996</v>
      </c>
      <c r="G687" s="19">
        <v>4.71</v>
      </c>
      <c r="H687" s="53">
        <v>3.91</v>
      </c>
    </row>
    <row r="688" spans="1:8" ht="26.1" customHeight="1">
      <c r="A688" s="197" t="s">
        <v>184</v>
      </c>
      <c r="B688" s="198"/>
      <c r="C688" s="198"/>
      <c r="D688" s="198"/>
      <c r="E688" s="198"/>
      <c r="F688" s="199"/>
      <c r="G688" s="198"/>
      <c r="H688" s="53">
        <v>9.43</v>
      </c>
    </row>
    <row r="689" spans="1:8" ht="26.1" customHeight="1">
      <c r="A689" s="197" t="s">
        <v>185</v>
      </c>
      <c r="B689" s="198"/>
      <c r="C689" s="198"/>
      <c r="D689" s="198"/>
      <c r="E689" s="198"/>
      <c r="F689" s="199"/>
      <c r="G689" s="198"/>
      <c r="H689" s="20">
        <v>8.24</v>
      </c>
    </row>
    <row r="690" spans="1:8" ht="26.1" customHeight="1">
      <c r="A690" s="197" t="s">
        <v>186</v>
      </c>
      <c r="B690" s="198"/>
      <c r="C690" s="198"/>
      <c r="D690" s="198"/>
      <c r="E690" s="198"/>
      <c r="F690" s="199"/>
      <c r="G690" s="198"/>
      <c r="H690" s="20">
        <v>17.670000000000002</v>
      </c>
    </row>
    <row r="691" spans="1:8" ht="26.1" customHeight="1">
      <c r="A691" s="200" t="s">
        <v>187</v>
      </c>
      <c r="B691" s="201"/>
      <c r="C691" s="201"/>
      <c r="D691" s="201"/>
      <c r="E691" s="47" t="s">
        <v>2</v>
      </c>
      <c r="F691" s="48" t="s">
        <v>188</v>
      </c>
      <c r="G691" s="49" t="s">
        <v>179</v>
      </c>
      <c r="H691" s="50" t="s">
        <v>180</v>
      </c>
    </row>
    <row r="692" spans="1:8" ht="26.1" customHeight="1">
      <c r="A692" s="202" t="s">
        <v>189</v>
      </c>
      <c r="B692" s="203"/>
      <c r="C692" s="203"/>
      <c r="D692" s="203"/>
      <c r="E692" s="51" t="s">
        <v>2</v>
      </c>
      <c r="F692" s="52">
        <v>7.2148000000000001E-5</v>
      </c>
      <c r="G692" s="19">
        <v>590.54999999999995</v>
      </c>
      <c r="H692" s="53">
        <v>0.04</v>
      </c>
    </row>
    <row r="693" spans="1:8" ht="26.1" customHeight="1">
      <c r="A693" s="202" t="s">
        <v>190</v>
      </c>
      <c r="B693" s="203"/>
      <c r="C693" s="203"/>
      <c r="D693" s="203"/>
      <c r="E693" s="51" t="s">
        <v>2</v>
      </c>
      <c r="F693" s="52">
        <v>7.2148000000000001E-5</v>
      </c>
      <c r="G693" s="19">
        <v>716.26</v>
      </c>
      <c r="H693" s="53">
        <v>0.05</v>
      </c>
    </row>
    <row r="694" spans="1:8" ht="26.1" customHeight="1">
      <c r="A694" s="202" t="s">
        <v>191</v>
      </c>
      <c r="B694" s="203"/>
      <c r="C694" s="203"/>
      <c r="D694" s="203"/>
      <c r="E694" s="51" t="s">
        <v>2</v>
      </c>
      <c r="F694" s="52">
        <v>1.10758E-4</v>
      </c>
      <c r="G694" s="19">
        <v>694.73</v>
      </c>
      <c r="H694" s="53">
        <v>0.08</v>
      </c>
    </row>
    <row r="695" spans="1:8" ht="26.1" customHeight="1">
      <c r="A695" s="202" t="s">
        <v>192</v>
      </c>
      <c r="B695" s="203"/>
      <c r="C695" s="203"/>
      <c r="D695" s="203"/>
      <c r="E695" s="51" t="s">
        <v>2</v>
      </c>
      <c r="F695" s="52">
        <v>8.8671999999999994E-5</v>
      </c>
      <c r="G695" s="19">
        <v>218.74</v>
      </c>
      <c r="H695" s="53">
        <v>0.02</v>
      </c>
    </row>
    <row r="696" spans="1:8" ht="26.1" customHeight="1">
      <c r="A696" s="202" t="s">
        <v>202</v>
      </c>
      <c r="B696" s="203"/>
      <c r="C696" s="203"/>
      <c r="D696" s="203"/>
      <c r="E696" s="51" t="s">
        <v>2</v>
      </c>
      <c r="F696" s="52">
        <v>3.3652600000000002E-4</v>
      </c>
      <c r="G696" s="19">
        <v>208.52</v>
      </c>
      <c r="H696" s="53">
        <v>7.0000000000000007E-2</v>
      </c>
    </row>
    <row r="697" spans="1:8" ht="26.1" customHeight="1">
      <c r="A697" s="202" t="s">
        <v>203</v>
      </c>
      <c r="B697" s="203"/>
      <c r="C697" s="203"/>
      <c r="D697" s="203"/>
      <c r="E697" s="51" t="s">
        <v>2</v>
      </c>
      <c r="F697" s="52">
        <v>4.4302799999999999E-4</v>
      </c>
      <c r="G697" s="19">
        <v>138.4</v>
      </c>
      <c r="H697" s="53">
        <v>0.06</v>
      </c>
    </row>
    <row r="698" spans="1:8" ht="26.1" customHeight="1">
      <c r="A698" s="202" t="s">
        <v>208</v>
      </c>
      <c r="B698" s="203"/>
      <c r="C698" s="203"/>
      <c r="D698" s="203"/>
      <c r="E698" s="51" t="s">
        <v>209</v>
      </c>
      <c r="F698" s="52">
        <v>2.619236E-3</v>
      </c>
      <c r="G698" s="19">
        <v>47.47</v>
      </c>
      <c r="H698" s="53">
        <v>0.12</v>
      </c>
    </row>
    <row r="699" spans="1:8" ht="26.1" customHeight="1">
      <c r="A699" s="202" t="s">
        <v>195</v>
      </c>
      <c r="B699" s="203"/>
      <c r="C699" s="203"/>
      <c r="D699" s="203"/>
      <c r="E699" s="51" t="s">
        <v>2</v>
      </c>
      <c r="F699" s="52">
        <v>2.0291300000000001E-3</v>
      </c>
      <c r="G699" s="19">
        <v>168.13</v>
      </c>
      <c r="H699" s="53">
        <v>0.34</v>
      </c>
    </row>
    <row r="700" spans="1:8" ht="26.1" customHeight="1">
      <c r="A700" s="202" t="s">
        <v>196</v>
      </c>
      <c r="B700" s="203"/>
      <c r="C700" s="203"/>
      <c r="D700" s="203"/>
      <c r="E700" s="51" t="s">
        <v>2</v>
      </c>
      <c r="F700" s="52">
        <v>1.1779200000000001E-3</v>
      </c>
      <c r="G700" s="19">
        <v>116.2</v>
      </c>
      <c r="H700" s="53">
        <v>0.14000000000000001</v>
      </c>
    </row>
    <row r="701" spans="1:8" ht="26.1" customHeight="1">
      <c r="A701" s="202" t="s">
        <v>197</v>
      </c>
      <c r="B701" s="203"/>
      <c r="C701" s="203"/>
      <c r="D701" s="203"/>
      <c r="E701" s="51" t="s">
        <v>2</v>
      </c>
      <c r="F701" s="52">
        <v>1.7587E-3</v>
      </c>
      <c r="G701" s="19">
        <v>132.27000000000001</v>
      </c>
      <c r="H701" s="53">
        <v>0.23</v>
      </c>
    </row>
    <row r="702" spans="1:8" ht="26.1" customHeight="1">
      <c r="A702" s="202" t="s">
        <v>198</v>
      </c>
      <c r="B702" s="203"/>
      <c r="C702" s="203"/>
      <c r="D702" s="203"/>
      <c r="E702" s="51" t="s">
        <v>199</v>
      </c>
      <c r="F702" s="52">
        <v>2.4728139999999998E-3</v>
      </c>
      <c r="G702" s="19">
        <v>17.21</v>
      </c>
      <c r="H702" s="53">
        <v>0.04</v>
      </c>
    </row>
    <row r="703" spans="1:8" ht="26.1" customHeight="1">
      <c r="A703" s="202" t="s">
        <v>200</v>
      </c>
      <c r="B703" s="203"/>
      <c r="C703" s="203"/>
      <c r="D703" s="203"/>
      <c r="E703" s="51" t="s">
        <v>2</v>
      </c>
      <c r="F703" s="52">
        <v>1.087286E-3</v>
      </c>
      <c r="G703" s="19">
        <v>112</v>
      </c>
      <c r="H703" s="53">
        <v>0.12</v>
      </c>
    </row>
    <row r="704" spans="1:8" ht="26.1" customHeight="1">
      <c r="A704" s="202" t="s">
        <v>201</v>
      </c>
      <c r="B704" s="203"/>
      <c r="C704" s="203"/>
      <c r="D704" s="203"/>
      <c r="E704" s="51" t="s">
        <v>2</v>
      </c>
      <c r="F704" s="52">
        <v>2.4728139999999998E-3</v>
      </c>
      <c r="G704" s="19">
        <v>20.47</v>
      </c>
      <c r="H704" s="53">
        <v>0.05</v>
      </c>
    </row>
    <row r="705" spans="1:8" ht="26.1" customHeight="1">
      <c r="A705" s="202" t="s">
        <v>215</v>
      </c>
      <c r="B705" s="203"/>
      <c r="C705" s="203"/>
      <c r="D705" s="203"/>
      <c r="E705" s="51" t="s">
        <v>2</v>
      </c>
      <c r="F705" s="52">
        <v>2.4728139999999998E-3</v>
      </c>
      <c r="G705" s="19">
        <v>9.23</v>
      </c>
      <c r="H705" s="53">
        <v>0.02</v>
      </c>
    </row>
    <row r="706" spans="1:8" ht="26.1" customHeight="1">
      <c r="A706" s="202" t="s">
        <v>204</v>
      </c>
      <c r="B706" s="203"/>
      <c r="C706" s="203"/>
      <c r="D706" s="203"/>
      <c r="E706" s="51" t="s">
        <v>182</v>
      </c>
      <c r="F706" s="52">
        <v>1.6359999999999999</v>
      </c>
      <c r="G706" s="19">
        <v>0.01</v>
      </c>
      <c r="H706" s="53">
        <v>0.02</v>
      </c>
    </row>
    <row r="707" spans="1:8" ht="26.1" customHeight="1">
      <c r="A707" s="202" t="s">
        <v>205</v>
      </c>
      <c r="B707" s="203"/>
      <c r="C707" s="203"/>
      <c r="D707" s="203"/>
      <c r="E707" s="51" t="s">
        <v>182</v>
      </c>
      <c r="F707" s="52">
        <v>1.6359999999999999</v>
      </c>
      <c r="G707" s="19">
        <v>0.43</v>
      </c>
      <c r="H707" s="53">
        <v>0.7</v>
      </c>
    </row>
    <row r="708" spans="1:8" ht="26.1" customHeight="1">
      <c r="A708" s="202" t="s">
        <v>206</v>
      </c>
      <c r="B708" s="203"/>
      <c r="C708" s="203"/>
      <c r="D708" s="203"/>
      <c r="E708" s="51" t="s">
        <v>182</v>
      </c>
      <c r="F708" s="52">
        <v>1.6359999999999999</v>
      </c>
      <c r="G708" s="19">
        <v>0.02</v>
      </c>
      <c r="H708" s="53">
        <v>0.03</v>
      </c>
    </row>
    <row r="709" spans="1:8" ht="26.1" customHeight="1">
      <c r="A709" s="202" t="s">
        <v>207</v>
      </c>
      <c r="B709" s="203"/>
      <c r="C709" s="203"/>
      <c r="D709" s="203"/>
      <c r="E709" s="51" t="s">
        <v>182</v>
      </c>
      <c r="F709" s="52">
        <v>1.6359999999999999</v>
      </c>
      <c r="G709" s="19">
        <v>0.37</v>
      </c>
      <c r="H709" s="53">
        <v>0.61</v>
      </c>
    </row>
    <row r="710" spans="1:8" ht="26.1" customHeight="1">
      <c r="A710" s="202" t="s">
        <v>210</v>
      </c>
      <c r="B710" s="203"/>
      <c r="C710" s="203"/>
      <c r="D710" s="203"/>
      <c r="E710" s="51" t="s">
        <v>209</v>
      </c>
      <c r="F710" s="52">
        <v>2.2469805999999998E-2</v>
      </c>
      <c r="G710" s="19">
        <v>8.9</v>
      </c>
      <c r="H710" s="53">
        <v>0.2</v>
      </c>
    </row>
    <row r="711" spans="1:8" ht="26.1" customHeight="1">
      <c r="A711" s="202" t="s">
        <v>211</v>
      </c>
      <c r="B711" s="203"/>
      <c r="C711" s="203"/>
      <c r="D711" s="203"/>
      <c r="E711" s="51" t="s">
        <v>2</v>
      </c>
      <c r="F711" s="52">
        <v>0.18239306</v>
      </c>
      <c r="G711" s="19">
        <v>1.1000000000000001</v>
      </c>
      <c r="H711" s="53">
        <v>0.2</v>
      </c>
    </row>
    <row r="712" spans="1:8" ht="26.1" customHeight="1">
      <c r="A712" s="202" t="s">
        <v>212</v>
      </c>
      <c r="B712" s="203"/>
      <c r="C712" s="203"/>
      <c r="D712" s="203"/>
      <c r="E712" s="51" t="s">
        <v>2</v>
      </c>
      <c r="F712" s="52">
        <v>4.3293460000000004E-3</v>
      </c>
      <c r="G712" s="19">
        <v>29.37</v>
      </c>
      <c r="H712" s="53">
        <v>0.13</v>
      </c>
    </row>
    <row r="713" spans="1:8" ht="26.1" customHeight="1">
      <c r="A713" s="202" t="s">
        <v>213</v>
      </c>
      <c r="B713" s="203"/>
      <c r="C713" s="203"/>
      <c r="D713" s="203"/>
      <c r="E713" s="51" t="s">
        <v>2</v>
      </c>
      <c r="F713" s="52">
        <v>1.311614E-2</v>
      </c>
      <c r="G713" s="19">
        <v>5.62</v>
      </c>
      <c r="H713" s="53">
        <v>7.0000000000000007E-2</v>
      </c>
    </row>
    <row r="714" spans="1:8" ht="26.1" customHeight="1">
      <c r="A714" s="202" t="s">
        <v>214</v>
      </c>
      <c r="B714" s="203"/>
      <c r="C714" s="203"/>
      <c r="D714" s="203"/>
      <c r="E714" s="51" t="s">
        <v>2</v>
      </c>
      <c r="F714" s="52">
        <v>1.4837048E-2</v>
      </c>
      <c r="G714" s="19">
        <v>5.21</v>
      </c>
      <c r="H714" s="53">
        <v>0.08</v>
      </c>
    </row>
    <row r="715" spans="1:8" ht="26.1" customHeight="1">
      <c r="A715" s="202" t="s">
        <v>216</v>
      </c>
      <c r="B715" s="203"/>
      <c r="C715" s="203"/>
      <c r="D715" s="203"/>
      <c r="E715" s="51" t="s">
        <v>2</v>
      </c>
      <c r="F715" s="52">
        <v>4.4662800000000004E-3</v>
      </c>
      <c r="G715" s="19">
        <v>6.79</v>
      </c>
      <c r="H715" s="53">
        <v>0.03</v>
      </c>
    </row>
    <row r="716" spans="1:8" ht="26.1" customHeight="1">
      <c r="A716" s="202" t="s">
        <v>276</v>
      </c>
      <c r="B716" s="203"/>
      <c r="C716" s="203"/>
      <c r="D716" s="203"/>
      <c r="E716" s="51" t="s">
        <v>2</v>
      </c>
      <c r="F716" s="52">
        <v>3.7999999999999999E-2</v>
      </c>
      <c r="G716" s="19">
        <v>8.3699999999999992</v>
      </c>
      <c r="H716" s="53">
        <v>0.32</v>
      </c>
    </row>
    <row r="717" spans="1:8" ht="26.1" customHeight="1">
      <c r="A717" s="202" t="s">
        <v>259</v>
      </c>
      <c r="B717" s="203"/>
      <c r="C717" s="203"/>
      <c r="D717" s="203"/>
      <c r="E717" s="51" t="s">
        <v>2</v>
      </c>
      <c r="F717" s="52">
        <v>1</v>
      </c>
      <c r="G717" s="19">
        <v>140.82</v>
      </c>
      <c r="H717" s="53">
        <v>140.82</v>
      </c>
    </row>
    <row r="718" spans="1:8" ht="26.1" customHeight="1">
      <c r="A718" s="197" t="s">
        <v>218</v>
      </c>
      <c r="B718" s="198"/>
      <c r="C718" s="198"/>
      <c r="D718" s="198"/>
      <c r="E718" s="198"/>
      <c r="F718" s="199"/>
      <c r="G718" s="198"/>
      <c r="H718" s="20">
        <v>144.6</v>
      </c>
    </row>
    <row r="719" spans="1:8" ht="26.1" customHeight="1">
      <c r="A719" s="200" t="s">
        <v>219</v>
      </c>
      <c r="B719" s="201"/>
      <c r="C719" s="201"/>
      <c r="D719" s="201"/>
      <c r="E719" s="201"/>
      <c r="F719" s="224"/>
      <c r="G719" s="201"/>
      <c r="H719" s="50">
        <v>162.27000000000001</v>
      </c>
    </row>
    <row r="720" spans="1:8" ht="26.1" customHeight="1">
      <c r="A720" s="200" t="s">
        <v>220</v>
      </c>
      <c r="B720" s="201"/>
      <c r="C720" s="201"/>
      <c r="D720" s="201"/>
      <c r="E720" s="201"/>
      <c r="F720" s="224"/>
      <c r="G720" s="201"/>
      <c r="H720" s="50">
        <v>40.619999999999997</v>
      </c>
    </row>
    <row r="721" spans="1:8" ht="26.1" customHeight="1">
      <c r="A721" s="200" t="s">
        <v>221</v>
      </c>
      <c r="B721" s="201"/>
      <c r="C721" s="201"/>
      <c r="D721" s="201"/>
      <c r="E721" s="201"/>
      <c r="F721" s="224"/>
      <c r="G721" s="201"/>
      <c r="H721" s="50">
        <v>202.88</v>
      </c>
    </row>
    <row r="722" spans="1:8" ht="26.1" customHeight="1">
      <c r="A722" s="202"/>
      <c r="B722" s="203"/>
      <c r="C722" s="203"/>
      <c r="D722" s="203"/>
      <c r="E722" s="203"/>
      <c r="F722" s="225"/>
      <c r="G722" s="203"/>
      <c r="H722" s="226"/>
    </row>
    <row r="723" spans="1:8" ht="26.1" customHeight="1">
      <c r="A723" s="200" t="s">
        <v>316</v>
      </c>
      <c r="B723" s="201"/>
      <c r="C723" s="201"/>
      <c r="D723" s="201"/>
      <c r="E723" s="220" t="s">
        <v>241</v>
      </c>
      <c r="F723" s="221"/>
      <c r="G723" s="222"/>
      <c r="H723" s="223"/>
    </row>
    <row r="724" spans="1:8" ht="26.1" customHeight="1">
      <c r="A724" s="204" t="s">
        <v>317</v>
      </c>
      <c r="B724" s="205"/>
      <c r="C724" s="205"/>
      <c r="D724" s="205"/>
      <c r="E724" s="205"/>
      <c r="F724" s="206"/>
      <c r="G724" s="205"/>
      <c r="H724" s="207"/>
    </row>
    <row r="725" spans="1:8" ht="26.1" customHeight="1">
      <c r="A725" s="200" t="s">
        <v>177</v>
      </c>
      <c r="B725" s="201"/>
      <c r="C725" s="201"/>
      <c r="D725" s="201"/>
      <c r="E725" s="47" t="s">
        <v>2</v>
      </c>
      <c r="F725" s="48" t="s">
        <v>178</v>
      </c>
      <c r="G725" s="49" t="s">
        <v>179</v>
      </c>
      <c r="H725" s="50" t="s">
        <v>180</v>
      </c>
    </row>
    <row r="726" spans="1:8" ht="26.1" customHeight="1">
      <c r="A726" s="202" t="s">
        <v>249</v>
      </c>
      <c r="B726" s="203"/>
      <c r="C726" s="203"/>
      <c r="D726" s="203"/>
      <c r="E726" s="51" t="s">
        <v>182</v>
      </c>
      <c r="F726" s="52">
        <v>0.31145149999999999</v>
      </c>
      <c r="G726" s="19">
        <v>6.65</v>
      </c>
      <c r="H726" s="53">
        <v>2.0699999999999998</v>
      </c>
    </row>
    <row r="727" spans="1:8" ht="26.1" customHeight="1">
      <c r="A727" s="202" t="s">
        <v>250</v>
      </c>
      <c r="B727" s="203"/>
      <c r="C727" s="203"/>
      <c r="D727" s="203"/>
      <c r="E727" s="51" t="s">
        <v>182</v>
      </c>
      <c r="F727" s="52">
        <v>0.31145149999999999</v>
      </c>
      <c r="G727" s="19">
        <v>4.71</v>
      </c>
      <c r="H727" s="53">
        <v>1.47</v>
      </c>
    </row>
    <row r="728" spans="1:8" ht="26.1" customHeight="1">
      <c r="A728" s="197" t="s">
        <v>184</v>
      </c>
      <c r="B728" s="198"/>
      <c r="C728" s="198"/>
      <c r="D728" s="198"/>
      <c r="E728" s="198"/>
      <c r="F728" s="199"/>
      <c r="G728" s="198"/>
      <c r="H728" s="53">
        <v>3.54</v>
      </c>
    </row>
    <row r="729" spans="1:8" ht="26.1" customHeight="1">
      <c r="A729" s="197" t="s">
        <v>185</v>
      </c>
      <c r="B729" s="198"/>
      <c r="C729" s="198"/>
      <c r="D729" s="198"/>
      <c r="E729" s="198"/>
      <c r="F729" s="199"/>
      <c r="G729" s="198"/>
      <c r="H729" s="20">
        <v>3.09</v>
      </c>
    </row>
    <row r="730" spans="1:8" ht="26.1" customHeight="1">
      <c r="A730" s="197" t="s">
        <v>186</v>
      </c>
      <c r="B730" s="198"/>
      <c r="C730" s="198"/>
      <c r="D730" s="198"/>
      <c r="E730" s="198"/>
      <c r="F730" s="199"/>
      <c r="G730" s="198"/>
      <c r="H730" s="20">
        <v>6.63</v>
      </c>
    </row>
    <row r="731" spans="1:8" ht="26.1" customHeight="1">
      <c r="A731" s="200" t="s">
        <v>187</v>
      </c>
      <c r="B731" s="201"/>
      <c r="C731" s="201"/>
      <c r="D731" s="201"/>
      <c r="E731" s="47" t="s">
        <v>2</v>
      </c>
      <c r="F731" s="48" t="s">
        <v>188</v>
      </c>
      <c r="G731" s="49" t="s">
        <v>179</v>
      </c>
      <c r="H731" s="50" t="s">
        <v>180</v>
      </c>
    </row>
    <row r="732" spans="1:8" ht="26.1" customHeight="1">
      <c r="A732" s="202" t="s">
        <v>189</v>
      </c>
      <c r="B732" s="203"/>
      <c r="C732" s="203"/>
      <c r="D732" s="203"/>
      <c r="E732" s="51" t="s">
        <v>2</v>
      </c>
      <c r="F732" s="52">
        <v>2.7078000000000001E-5</v>
      </c>
      <c r="G732" s="19">
        <v>590.54999999999995</v>
      </c>
      <c r="H732" s="53">
        <v>0.02</v>
      </c>
    </row>
    <row r="733" spans="1:8" ht="26.1" customHeight="1">
      <c r="A733" s="202" t="s">
        <v>190</v>
      </c>
      <c r="B733" s="203"/>
      <c r="C733" s="203"/>
      <c r="D733" s="203"/>
      <c r="E733" s="51" t="s">
        <v>2</v>
      </c>
      <c r="F733" s="52">
        <v>2.7078000000000001E-5</v>
      </c>
      <c r="G733" s="19">
        <v>716.26</v>
      </c>
      <c r="H733" s="53">
        <v>0.02</v>
      </c>
    </row>
    <row r="734" spans="1:8" ht="26.1" customHeight="1">
      <c r="A734" s="202" t="s">
        <v>191</v>
      </c>
      <c r="B734" s="203"/>
      <c r="C734" s="203"/>
      <c r="D734" s="203"/>
      <c r="E734" s="51" t="s">
        <v>2</v>
      </c>
      <c r="F734" s="52">
        <v>4.1567999999999999E-5</v>
      </c>
      <c r="G734" s="19">
        <v>694.73</v>
      </c>
      <c r="H734" s="53">
        <v>0.03</v>
      </c>
    </row>
    <row r="735" spans="1:8" ht="26.1" customHeight="1">
      <c r="A735" s="202" t="s">
        <v>192</v>
      </c>
      <c r="B735" s="203"/>
      <c r="C735" s="203"/>
      <c r="D735" s="203"/>
      <c r="E735" s="51" t="s">
        <v>2</v>
      </c>
      <c r="F735" s="52">
        <v>3.3278000000000002E-5</v>
      </c>
      <c r="G735" s="19">
        <v>218.74</v>
      </c>
      <c r="H735" s="53">
        <v>0.01</v>
      </c>
    </row>
    <row r="736" spans="1:8" ht="26.1" customHeight="1">
      <c r="A736" s="202" t="s">
        <v>202</v>
      </c>
      <c r="B736" s="203"/>
      <c r="C736" s="203"/>
      <c r="D736" s="203"/>
      <c r="E736" s="51" t="s">
        <v>2</v>
      </c>
      <c r="F736" s="52">
        <v>1.2630000000000001E-4</v>
      </c>
      <c r="G736" s="19">
        <v>208.52</v>
      </c>
      <c r="H736" s="53">
        <v>0.03</v>
      </c>
    </row>
    <row r="737" spans="1:8" ht="26.1" customHeight="1">
      <c r="A737" s="202" t="s">
        <v>203</v>
      </c>
      <c r="B737" s="203"/>
      <c r="C737" s="203"/>
      <c r="D737" s="203"/>
      <c r="E737" s="51" t="s">
        <v>2</v>
      </c>
      <c r="F737" s="52">
        <v>1.66272E-4</v>
      </c>
      <c r="G737" s="19">
        <v>138.4</v>
      </c>
      <c r="H737" s="53">
        <v>0.02</v>
      </c>
    </row>
    <row r="738" spans="1:8" ht="26.1" customHeight="1">
      <c r="A738" s="202" t="s">
        <v>208</v>
      </c>
      <c r="B738" s="203"/>
      <c r="C738" s="203"/>
      <c r="D738" s="203"/>
      <c r="E738" s="51" t="s">
        <v>209</v>
      </c>
      <c r="F738" s="52">
        <v>9.8301399999999994E-4</v>
      </c>
      <c r="G738" s="19">
        <v>47.47</v>
      </c>
      <c r="H738" s="53">
        <v>0.05</v>
      </c>
    </row>
    <row r="739" spans="1:8" ht="26.1" customHeight="1">
      <c r="A739" s="202" t="s">
        <v>195</v>
      </c>
      <c r="B739" s="203"/>
      <c r="C739" s="203"/>
      <c r="D739" s="203"/>
      <c r="E739" s="51" t="s">
        <v>2</v>
      </c>
      <c r="F739" s="52">
        <v>7.6154399999999996E-4</v>
      </c>
      <c r="G739" s="19">
        <v>168.13</v>
      </c>
      <c r="H739" s="53">
        <v>0.13</v>
      </c>
    </row>
    <row r="740" spans="1:8" ht="26.1" customHeight="1">
      <c r="A740" s="202" t="s">
        <v>196</v>
      </c>
      <c r="B740" s="203"/>
      <c r="C740" s="203"/>
      <c r="D740" s="203"/>
      <c r="E740" s="51" t="s">
        <v>2</v>
      </c>
      <c r="F740" s="52">
        <v>4.4208000000000002E-4</v>
      </c>
      <c r="G740" s="19">
        <v>116.2</v>
      </c>
      <c r="H740" s="53">
        <v>0.05</v>
      </c>
    </row>
    <row r="741" spans="1:8" ht="26.1" customHeight="1">
      <c r="A741" s="202" t="s">
        <v>197</v>
      </c>
      <c r="B741" s="203"/>
      <c r="C741" s="203"/>
      <c r="D741" s="203"/>
      <c r="E741" s="51" t="s">
        <v>2</v>
      </c>
      <c r="F741" s="52">
        <v>6.6005000000000002E-4</v>
      </c>
      <c r="G741" s="19">
        <v>132.27000000000001</v>
      </c>
      <c r="H741" s="53">
        <v>0.09</v>
      </c>
    </row>
    <row r="742" spans="1:8" ht="26.1" customHeight="1">
      <c r="A742" s="202" t="s">
        <v>198</v>
      </c>
      <c r="B742" s="203"/>
      <c r="C742" s="203"/>
      <c r="D742" s="203"/>
      <c r="E742" s="51" t="s">
        <v>199</v>
      </c>
      <c r="F742" s="52">
        <v>9.2806200000000001E-4</v>
      </c>
      <c r="G742" s="19">
        <v>17.21</v>
      </c>
      <c r="H742" s="53">
        <v>0.02</v>
      </c>
    </row>
    <row r="743" spans="1:8" ht="26.1" customHeight="1">
      <c r="A743" s="202" t="s">
        <v>200</v>
      </c>
      <c r="B743" s="203"/>
      <c r="C743" s="203"/>
      <c r="D743" s="203"/>
      <c r="E743" s="51" t="s">
        <v>2</v>
      </c>
      <c r="F743" s="52">
        <v>4.0806399999999997E-4</v>
      </c>
      <c r="G743" s="19">
        <v>112</v>
      </c>
      <c r="H743" s="53">
        <v>0.05</v>
      </c>
    </row>
    <row r="744" spans="1:8" ht="26.1" customHeight="1">
      <c r="A744" s="202" t="s">
        <v>201</v>
      </c>
      <c r="B744" s="203"/>
      <c r="C744" s="203"/>
      <c r="D744" s="203"/>
      <c r="E744" s="51" t="s">
        <v>2</v>
      </c>
      <c r="F744" s="52">
        <v>9.2806200000000001E-4</v>
      </c>
      <c r="G744" s="19">
        <v>20.47</v>
      </c>
      <c r="H744" s="53">
        <v>0.02</v>
      </c>
    </row>
    <row r="745" spans="1:8" ht="26.1" customHeight="1">
      <c r="A745" s="202" t="s">
        <v>215</v>
      </c>
      <c r="B745" s="203"/>
      <c r="C745" s="203"/>
      <c r="D745" s="203"/>
      <c r="E745" s="51" t="s">
        <v>2</v>
      </c>
      <c r="F745" s="52">
        <v>9.2806200000000001E-4</v>
      </c>
      <c r="G745" s="19">
        <v>9.23</v>
      </c>
      <c r="H745" s="53">
        <v>0.01</v>
      </c>
    </row>
    <row r="746" spans="1:8" ht="26.1" customHeight="1">
      <c r="A746" s="202" t="s">
        <v>204</v>
      </c>
      <c r="B746" s="203"/>
      <c r="C746" s="203"/>
      <c r="D746" s="203"/>
      <c r="E746" s="51" t="s">
        <v>182</v>
      </c>
      <c r="F746" s="52">
        <v>0.61399999999999999</v>
      </c>
      <c r="G746" s="19">
        <v>0.01</v>
      </c>
      <c r="H746" s="53">
        <v>0.01</v>
      </c>
    </row>
    <row r="747" spans="1:8" ht="26.1" customHeight="1">
      <c r="A747" s="202" t="s">
        <v>205</v>
      </c>
      <c r="B747" s="203"/>
      <c r="C747" s="203"/>
      <c r="D747" s="203"/>
      <c r="E747" s="51" t="s">
        <v>182</v>
      </c>
      <c r="F747" s="52">
        <v>0.61399999999999999</v>
      </c>
      <c r="G747" s="19">
        <v>0.43</v>
      </c>
      <c r="H747" s="53">
        <v>0.26</v>
      </c>
    </row>
    <row r="748" spans="1:8" ht="26.1" customHeight="1">
      <c r="A748" s="202" t="s">
        <v>206</v>
      </c>
      <c r="B748" s="203"/>
      <c r="C748" s="203"/>
      <c r="D748" s="203"/>
      <c r="E748" s="51" t="s">
        <v>182</v>
      </c>
      <c r="F748" s="52">
        <v>0.61399999999999999</v>
      </c>
      <c r="G748" s="19">
        <v>0.02</v>
      </c>
      <c r="H748" s="53">
        <v>0.01</v>
      </c>
    </row>
    <row r="749" spans="1:8" ht="26.1" customHeight="1">
      <c r="A749" s="202" t="s">
        <v>207</v>
      </c>
      <c r="B749" s="203"/>
      <c r="C749" s="203"/>
      <c r="D749" s="203"/>
      <c r="E749" s="51" t="s">
        <v>182</v>
      </c>
      <c r="F749" s="52">
        <v>0.61399999999999999</v>
      </c>
      <c r="G749" s="19">
        <v>0.37</v>
      </c>
      <c r="H749" s="53">
        <v>0.23</v>
      </c>
    </row>
    <row r="750" spans="1:8" ht="26.1" customHeight="1">
      <c r="A750" s="202" t="s">
        <v>210</v>
      </c>
      <c r="B750" s="203"/>
      <c r="C750" s="203"/>
      <c r="D750" s="203"/>
      <c r="E750" s="51" t="s">
        <v>209</v>
      </c>
      <c r="F750" s="52">
        <v>8.4330440000000007E-3</v>
      </c>
      <c r="G750" s="19">
        <v>8.9</v>
      </c>
      <c r="H750" s="53">
        <v>0.08</v>
      </c>
    </row>
    <row r="751" spans="1:8" ht="26.1" customHeight="1">
      <c r="A751" s="202" t="s">
        <v>211</v>
      </c>
      <c r="B751" s="203"/>
      <c r="C751" s="203"/>
      <c r="D751" s="203"/>
      <c r="E751" s="51" t="s">
        <v>2</v>
      </c>
      <c r="F751" s="52">
        <v>6.8453139999999996E-2</v>
      </c>
      <c r="G751" s="19">
        <v>1.1000000000000001</v>
      </c>
      <c r="H751" s="53">
        <v>0.08</v>
      </c>
    </row>
    <row r="752" spans="1:8" ht="26.1" customHeight="1">
      <c r="A752" s="202" t="s">
        <v>212</v>
      </c>
      <c r="B752" s="203"/>
      <c r="C752" s="203"/>
      <c r="D752" s="203"/>
      <c r="E752" s="51" t="s">
        <v>2</v>
      </c>
      <c r="F752" s="52">
        <v>1.624828E-3</v>
      </c>
      <c r="G752" s="19">
        <v>29.37</v>
      </c>
      <c r="H752" s="53">
        <v>0.05</v>
      </c>
    </row>
    <row r="753" spans="1:8" ht="26.1" customHeight="1">
      <c r="A753" s="202" t="s">
        <v>213</v>
      </c>
      <c r="B753" s="203"/>
      <c r="C753" s="203"/>
      <c r="D753" s="203"/>
      <c r="E753" s="51" t="s">
        <v>2</v>
      </c>
      <c r="F753" s="52">
        <v>4.9225600000000003E-3</v>
      </c>
      <c r="G753" s="19">
        <v>5.62</v>
      </c>
      <c r="H753" s="53">
        <v>0.03</v>
      </c>
    </row>
    <row r="754" spans="1:8" ht="26.1" customHeight="1">
      <c r="A754" s="202" t="s">
        <v>214</v>
      </c>
      <c r="B754" s="203"/>
      <c r="C754" s="203"/>
      <c r="D754" s="203"/>
      <c r="E754" s="51" t="s">
        <v>2</v>
      </c>
      <c r="F754" s="52">
        <v>5.5684280000000003E-3</v>
      </c>
      <c r="G754" s="19">
        <v>5.21</v>
      </c>
      <c r="H754" s="53">
        <v>0.03</v>
      </c>
    </row>
    <row r="755" spans="1:8" ht="26.1" customHeight="1">
      <c r="A755" s="202" t="s">
        <v>216</v>
      </c>
      <c r="B755" s="203"/>
      <c r="C755" s="203"/>
      <c r="D755" s="203"/>
      <c r="E755" s="51" t="s">
        <v>2</v>
      </c>
      <c r="F755" s="52">
        <v>1.67622E-3</v>
      </c>
      <c r="G755" s="19">
        <v>6.79</v>
      </c>
      <c r="H755" s="53">
        <v>0.01</v>
      </c>
    </row>
    <row r="756" spans="1:8" ht="26.1" customHeight="1">
      <c r="A756" s="202" t="s">
        <v>318</v>
      </c>
      <c r="B756" s="203"/>
      <c r="C756" s="203"/>
      <c r="D756" s="203"/>
      <c r="E756" s="51" t="s">
        <v>2</v>
      </c>
      <c r="F756" s="52">
        <v>1.7000000000000001E-2</v>
      </c>
      <c r="G756" s="19">
        <v>1.27</v>
      </c>
      <c r="H756" s="53">
        <v>0.02</v>
      </c>
    </row>
    <row r="757" spans="1:8" ht="26.1" customHeight="1">
      <c r="A757" s="202" t="s">
        <v>319</v>
      </c>
      <c r="B757" s="203"/>
      <c r="C757" s="203"/>
      <c r="D757" s="203"/>
      <c r="E757" s="51" t="s">
        <v>13</v>
      </c>
      <c r="F757" s="52">
        <v>0.99099999999999999</v>
      </c>
      <c r="G757" s="19">
        <v>22.75</v>
      </c>
      <c r="H757" s="53">
        <v>22.55</v>
      </c>
    </row>
    <row r="758" spans="1:8" ht="26.1" customHeight="1">
      <c r="A758" s="197" t="s">
        <v>218</v>
      </c>
      <c r="B758" s="198"/>
      <c r="C758" s="198"/>
      <c r="D758" s="198"/>
      <c r="E758" s="198"/>
      <c r="F758" s="199"/>
      <c r="G758" s="198"/>
      <c r="H758" s="20">
        <v>23.87</v>
      </c>
    </row>
    <row r="759" spans="1:8" ht="26.1" customHeight="1">
      <c r="A759" s="200" t="s">
        <v>219</v>
      </c>
      <c r="B759" s="201"/>
      <c r="C759" s="201"/>
      <c r="D759" s="201"/>
      <c r="E759" s="201"/>
      <c r="F759" s="224"/>
      <c r="G759" s="201"/>
      <c r="H759" s="50">
        <v>30.5</v>
      </c>
    </row>
    <row r="760" spans="1:8" ht="26.1" customHeight="1">
      <c r="A760" s="200" t="s">
        <v>220</v>
      </c>
      <c r="B760" s="201"/>
      <c r="C760" s="201"/>
      <c r="D760" s="201"/>
      <c r="E760" s="201"/>
      <c r="F760" s="224"/>
      <c r="G760" s="201"/>
      <c r="H760" s="50">
        <v>7.63</v>
      </c>
    </row>
    <row r="761" spans="1:8" ht="26.1" customHeight="1">
      <c r="A761" s="200" t="s">
        <v>221</v>
      </c>
      <c r="B761" s="201"/>
      <c r="C761" s="201"/>
      <c r="D761" s="201"/>
      <c r="E761" s="201"/>
      <c r="F761" s="224"/>
      <c r="G761" s="201"/>
      <c r="H761" s="50">
        <v>38.130000000000003</v>
      </c>
    </row>
    <row r="762" spans="1:8" ht="26.1" customHeight="1">
      <c r="A762" s="202"/>
      <c r="B762" s="203"/>
      <c r="C762" s="203"/>
      <c r="D762" s="203"/>
      <c r="E762" s="203"/>
      <c r="F762" s="225"/>
      <c r="G762" s="203"/>
      <c r="H762" s="226"/>
    </row>
    <row r="763" spans="1:8" ht="26.1" customHeight="1">
      <c r="A763" s="200" t="s">
        <v>320</v>
      </c>
      <c r="B763" s="201"/>
      <c r="C763" s="201"/>
      <c r="D763" s="201"/>
      <c r="E763" s="220" t="s">
        <v>175</v>
      </c>
      <c r="F763" s="221"/>
      <c r="G763" s="222"/>
      <c r="H763" s="223"/>
    </row>
    <row r="764" spans="1:8" ht="26.1" customHeight="1">
      <c r="A764" s="204" t="s">
        <v>321</v>
      </c>
      <c r="B764" s="205"/>
      <c r="C764" s="205"/>
      <c r="D764" s="205"/>
      <c r="E764" s="205"/>
      <c r="F764" s="206"/>
      <c r="G764" s="205"/>
      <c r="H764" s="207"/>
    </row>
    <row r="765" spans="1:8" ht="26.1" customHeight="1">
      <c r="A765" s="200" t="s">
        <v>177</v>
      </c>
      <c r="B765" s="201"/>
      <c r="C765" s="201"/>
      <c r="D765" s="201"/>
      <c r="E765" s="47" t="s">
        <v>2</v>
      </c>
      <c r="F765" s="48" t="s">
        <v>178</v>
      </c>
      <c r="G765" s="49" t="s">
        <v>179</v>
      </c>
      <c r="H765" s="50" t="s">
        <v>180</v>
      </c>
    </row>
    <row r="766" spans="1:8" ht="26.1" customHeight="1">
      <c r="A766" s="202" t="s">
        <v>249</v>
      </c>
      <c r="B766" s="203"/>
      <c r="C766" s="203"/>
      <c r="D766" s="203"/>
      <c r="E766" s="51" t="s">
        <v>182</v>
      </c>
      <c r="F766" s="52">
        <v>0.186668</v>
      </c>
      <c r="G766" s="19">
        <v>6.65</v>
      </c>
      <c r="H766" s="53">
        <v>1.24</v>
      </c>
    </row>
    <row r="767" spans="1:8" ht="26.1" customHeight="1">
      <c r="A767" s="202" t="s">
        <v>250</v>
      </c>
      <c r="B767" s="203"/>
      <c r="C767" s="203"/>
      <c r="D767" s="203"/>
      <c r="E767" s="51" t="s">
        <v>182</v>
      </c>
      <c r="F767" s="52">
        <v>0.186668</v>
      </c>
      <c r="G767" s="19">
        <v>4.71</v>
      </c>
      <c r="H767" s="53">
        <v>0.88</v>
      </c>
    </row>
    <row r="768" spans="1:8" ht="26.1" customHeight="1">
      <c r="A768" s="197" t="s">
        <v>184</v>
      </c>
      <c r="B768" s="198"/>
      <c r="C768" s="198"/>
      <c r="D768" s="198"/>
      <c r="E768" s="198"/>
      <c r="F768" s="199"/>
      <c r="G768" s="198"/>
      <c r="H768" s="53">
        <v>2.12</v>
      </c>
    </row>
    <row r="769" spans="1:8" ht="26.1" customHeight="1">
      <c r="A769" s="197" t="s">
        <v>185</v>
      </c>
      <c r="B769" s="198"/>
      <c r="C769" s="198"/>
      <c r="D769" s="198"/>
      <c r="E769" s="198"/>
      <c r="F769" s="199"/>
      <c r="G769" s="198"/>
      <c r="H769" s="20">
        <v>1.85</v>
      </c>
    </row>
    <row r="770" spans="1:8" ht="26.1" customHeight="1">
      <c r="A770" s="197" t="s">
        <v>186</v>
      </c>
      <c r="B770" s="198"/>
      <c r="C770" s="198"/>
      <c r="D770" s="198"/>
      <c r="E770" s="198"/>
      <c r="F770" s="199"/>
      <c r="G770" s="198"/>
      <c r="H770" s="20">
        <v>3.97</v>
      </c>
    </row>
    <row r="771" spans="1:8" ht="26.1" customHeight="1">
      <c r="A771" s="200" t="s">
        <v>187</v>
      </c>
      <c r="B771" s="201"/>
      <c r="C771" s="201"/>
      <c r="D771" s="201"/>
      <c r="E771" s="47" t="s">
        <v>2</v>
      </c>
      <c r="F771" s="48" t="s">
        <v>188</v>
      </c>
      <c r="G771" s="49" t="s">
        <v>179</v>
      </c>
      <c r="H771" s="50" t="s">
        <v>180</v>
      </c>
    </row>
    <row r="772" spans="1:8" ht="26.1" customHeight="1">
      <c r="A772" s="202" t="s">
        <v>189</v>
      </c>
      <c r="B772" s="203"/>
      <c r="C772" s="203"/>
      <c r="D772" s="203"/>
      <c r="E772" s="51" t="s">
        <v>2</v>
      </c>
      <c r="F772" s="52">
        <v>1.6228000000000001E-5</v>
      </c>
      <c r="G772" s="19">
        <v>590.54999999999995</v>
      </c>
      <c r="H772" s="53">
        <v>0.01</v>
      </c>
    </row>
    <row r="773" spans="1:8" ht="26.1" customHeight="1">
      <c r="A773" s="202" t="s">
        <v>190</v>
      </c>
      <c r="B773" s="203"/>
      <c r="C773" s="203"/>
      <c r="D773" s="203"/>
      <c r="E773" s="51" t="s">
        <v>2</v>
      </c>
      <c r="F773" s="52">
        <v>1.6228000000000001E-5</v>
      </c>
      <c r="G773" s="19">
        <v>716.26</v>
      </c>
      <c r="H773" s="53">
        <v>0.01</v>
      </c>
    </row>
    <row r="774" spans="1:8" ht="26.1" customHeight="1">
      <c r="A774" s="202" t="s">
        <v>191</v>
      </c>
      <c r="B774" s="203"/>
      <c r="C774" s="203"/>
      <c r="D774" s="203"/>
      <c r="E774" s="51" t="s">
        <v>2</v>
      </c>
      <c r="F774" s="52">
        <v>2.4913999999999999E-5</v>
      </c>
      <c r="G774" s="19">
        <v>694.73</v>
      </c>
      <c r="H774" s="53">
        <v>0.02</v>
      </c>
    </row>
    <row r="775" spans="1:8" ht="26.1" customHeight="1">
      <c r="A775" s="202" t="s">
        <v>192</v>
      </c>
      <c r="B775" s="203"/>
      <c r="C775" s="203"/>
      <c r="D775" s="203"/>
      <c r="E775" s="51" t="s">
        <v>2</v>
      </c>
      <c r="F775" s="52">
        <v>1.9945999999999998E-5</v>
      </c>
      <c r="G775" s="19">
        <v>218.74</v>
      </c>
      <c r="H775" s="53">
        <v>0</v>
      </c>
    </row>
    <row r="776" spans="1:8" ht="26.1" customHeight="1">
      <c r="A776" s="202" t="s">
        <v>202</v>
      </c>
      <c r="B776" s="203"/>
      <c r="C776" s="203"/>
      <c r="D776" s="203"/>
      <c r="E776" s="51" t="s">
        <v>2</v>
      </c>
      <c r="F776" s="52">
        <v>7.5698000000000006E-5</v>
      </c>
      <c r="G776" s="19">
        <v>208.52</v>
      </c>
      <c r="H776" s="53">
        <v>0.02</v>
      </c>
    </row>
    <row r="777" spans="1:8" ht="26.1" customHeight="1">
      <c r="A777" s="202" t="s">
        <v>203</v>
      </c>
      <c r="B777" s="203"/>
      <c r="C777" s="203"/>
      <c r="D777" s="203"/>
      <c r="E777" s="51" t="s">
        <v>2</v>
      </c>
      <c r="F777" s="52">
        <v>9.9654000000000005E-5</v>
      </c>
      <c r="G777" s="19">
        <v>138.4</v>
      </c>
      <c r="H777" s="53">
        <v>0.01</v>
      </c>
    </row>
    <row r="778" spans="1:8" ht="26.1" customHeight="1">
      <c r="A778" s="202" t="s">
        <v>208</v>
      </c>
      <c r="B778" s="203"/>
      <c r="C778" s="203"/>
      <c r="D778" s="203"/>
      <c r="E778" s="51" t="s">
        <v>209</v>
      </c>
      <c r="F778" s="52">
        <v>5.8916800000000005E-4</v>
      </c>
      <c r="G778" s="19">
        <v>47.47</v>
      </c>
      <c r="H778" s="53">
        <v>0.03</v>
      </c>
    </row>
    <row r="779" spans="1:8" ht="26.1" customHeight="1">
      <c r="A779" s="202" t="s">
        <v>195</v>
      </c>
      <c r="B779" s="203"/>
      <c r="C779" s="203"/>
      <c r="D779" s="203"/>
      <c r="E779" s="51" t="s">
        <v>2</v>
      </c>
      <c r="F779" s="52">
        <v>4.5643000000000002E-4</v>
      </c>
      <c r="G779" s="19">
        <v>168.13</v>
      </c>
      <c r="H779" s="53">
        <v>0.08</v>
      </c>
    </row>
    <row r="780" spans="1:8" ht="26.1" customHeight="1">
      <c r="A780" s="202" t="s">
        <v>196</v>
      </c>
      <c r="B780" s="203"/>
      <c r="C780" s="203"/>
      <c r="D780" s="203"/>
      <c r="E780" s="51" t="s">
        <v>2</v>
      </c>
      <c r="F780" s="52">
        <v>2.6496000000000001E-4</v>
      </c>
      <c r="G780" s="19">
        <v>116.2</v>
      </c>
      <c r="H780" s="53">
        <v>0.03</v>
      </c>
    </row>
    <row r="781" spans="1:8" ht="26.1" customHeight="1">
      <c r="A781" s="202" t="s">
        <v>197</v>
      </c>
      <c r="B781" s="203"/>
      <c r="C781" s="203"/>
      <c r="D781" s="203"/>
      <c r="E781" s="51" t="s">
        <v>2</v>
      </c>
      <c r="F781" s="52">
        <v>3.9560000000000002E-4</v>
      </c>
      <c r="G781" s="19">
        <v>132.27000000000001</v>
      </c>
      <c r="H781" s="53">
        <v>0.05</v>
      </c>
    </row>
    <row r="782" spans="1:8" ht="26.1" customHeight="1">
      <c r="A782" s="202" t="s">
        <v>198</v>
      </c>
      <c r="B782" s="203"/>
      <c r="C782" s="203"/>
      <c r="D782" s="203"/>
      <c r="E782" s="51" t="s">
        <v>199</v>
      </c>
      <c r="F782" s="52">
        <v>5.5623200000000004E-4</v>
      </c>
      <c r="G782" s="19">
        <v>17.21</v>
      </c>
      <c r="H782" s="53">
        <v>0.01</v>
      </c>
    </row>
    <row r="783" spans="1:8" ht="26.1" customHeight="1">
      <c r="A783" s="202" t="s">
        <v>200</v>
      </c>
      <c r="B783" s="203"/>
      <c r="C783" s="203"/>
      <c r="D783" s="203"/>
      <c r="E783" s="51" t="s">
        <v>2</v>
      </c>
      <c r="F783" s="52">
        <v>2.4457199999999998E-4</v>
      </c>
      <c r="G783" s="19">
        <v>112</v>
      </c>
      <c r="H783" s="53">
        <v>0.03</v>
      </c>
    </row>
    <row r="784" spans="1:8" ht="26.1" customHeight="1">
      <c r="A784" s="202" t="s">
        <v>201</v>
      </c>
      <c r="B784" s="203"/>
      <c r="C784" s="203"/>
      <c r="D784" s="203"/>
      <c r="E784" s="51" t="s">
        <v>2</v>
      </c>
      <c r="F784" s="52">
        <v>5.5623200000000004E-4</v>
      </c>
      <c r="G784" s="19">
        <v>20.47</v>
      </c>
      <c r="H784" s="53">
        <v>0.01</v>
      </c>
    </row>
    <row r="785" spans="1:8" ht="26.1" customHeight="1">
      <c r="A785" s="202" t="s">
        <v>215</v>
      </c>
      <c r="B785" s="203"/>
      <c r="C785" s="203"/>
      <c r="D785" s="203"/>
      <c r="E785" s="51" t="s">
        <v>2</v>
      </c>
      <c r="F785" s="52">
        <v>5.5623200000000004E-4</v>
      </c>
      <c r="G785" s="19">
        <v>9.23</v>
      </c>
      <c r="H785" s="53">
        <v>0.01</v>
      </c>
    </row>
    <row r="786" spans="1:8" ht="26.1" customHeight="1">
      <c r="A786" s="202" t="s">
        <v>204</v>
      </c>
      <c r="B786" s="203"/>
      <c r="C786" s="203"/>
      <c r="D786" s="203"/>
      <c r="E786" s="51" t="s">
        <v>182</v>
      </c>
      <c r="F786" s="52">
        <v>0.36799999999999999</v>
      </c>
      <c r="G786" s="19">
        <v>0.01</v>
      </c>
      <c r="H786" s="53">
        <v>0</v>
      </c>
    </row>
    <row r="787" spans="1:8" ht="26.1" customHeight="1">
      <c r="A787" s="202" t="s">
        <v>205</v>
      </c>
      <c r="B787" s="203"/>
      <c r="C787" s="203"/>
      <c r="D787" s="203"/>
      <c r="E787" s="51" t="s">
        <v>182</v>
      </c>
      <c r="F787" s="52">
        <v>0.36799999999999999</v>
      </c>
      <c r="G787" s="19">
        <v>0.43</v>
      </c>
      <c r="H787" s="53">
        <v>0.16</v>
      </c>
    </row>
    <row r="788" spans="1:8" ht="26.1" customHeight="1">
      <c r="A788" s="202" t="s">
        <v>206</v>
      </c>
      <c r="B788" s="203"/>
      <c r="C788" s="203"/>
      <c r="D788" s="203"/>
      <c r="E788" s="51" t="s">
        <v>182</v>
      </c>
      <c r="F788" s="52">
        <v>0.36799999999999999</v>
      </c>
      <c r="G788" s="19">
        <v>0.02</v>
      </c>
      <c r="H788" s="53">
        <v>0.01</v>
      </c>
    </row>
    <row r="789" spans="1:8" ht="26.1" customHeight="1">
      <c r="A789" s="202" t="s">
        <v>207</v>
      </c>
      <c r="B789" s="203"/>
      <c r="C789" s="203"/>
      <c r="D789" s="203"/>
      <c r="E789" s="51" t="s">
        <v>182</v>
      </c>
      <c r="F789" s="52">
        <v>0.36799999999999999</v>
      </c>
      <c r="G789" s="19">
        <v>0.37</v>
      </c>
      <c r="H789" s="53">
        <v>0.14000000000000001</v>
      </c>
    </row>
    <row r="790" spans="1:8" ht="26.1" customHeight="1">
      <c r="A790" s="202" t="s">
        <v>210</v>
      </c>
      <c r="B790" s="203"/>
      <c r="C790" s="203"/>
      <c r="D790" s="203"/>
      <c r="E790" s="51" t="s">
        <v>209</v>
      </c>
      <c r="F790" s="52">
        <v>5.0543319999999999E-3</v>
      </c>
      <c r="G790" s="19">
        <v>8.9</v>
      </c>
      <c r="H790" s="53">
        <v>0.04</v>
      </c>
    </row>
    <row r="791" spans="1:8" ht="26.1" customHeight="1">
      <c r="A791" s="202" t="s">
        <v>211</v>
      </c>
      <c r="B791" s="203"/>
      <c r="C791" s="203"/>
      <c r="D791" s="203"/>
      <c r="E791" s="51" t="s">
        <v>2</v>
      </c>
      <c r="F791" s="52">
        <v>4.1027290000000001E-2</v>
      </c>
      <c r="G791" s="19">
        <v>1.1000000000000001</v>
      </c>
      <c r="H791" s="53">
        <v>0.05</v>
      </c>
    </row>
    <row r="792" spans="1:8" ht="26.1" customHeight="1">
      <c r="A792" s="202" t="s">
        <v>212</v>
      </c>
      <c r="B792" s="203"/>
      <c r="C792" s="203"/>
      <c r="D792" s="203"/>
      <c r="E792" s="51" t="s">
        <v>2</v>
      </c>
      <c r="F792" s="52">
        <v>9.7383799999999998E-4</v>
      </c>
      <c r="G792" s="19">
        <v>29.37</v>
      </c>
      <c r="H792" s="53">
        <v>0.03</v>
      </c>
    </row>
    <row r="793" spans="1:8" ht="26.1" customHeight="1">
      <c r="A793" s="202" t="s">
        <v>213</v>
      </c>
      <c r="B793" s="203"/>
      <c r="C793" s="203"/>
      <c r="D793" s="203"/>
      <c r="E793" s="51" t="s">
        <v>2</v>
      </c>
      <c r="F793" s="52">
        <v>2.9503300000000001E-3</v>
      </c>
      <c r="G793" s="19">
        <v>5.62</v>
      </c>
      <c r="H793" s="53">
        <v>0.02</v>
      </c>
    </row>
    <row r="794" spans="1:8" ht="26.1" customHeight="1">
      <c r="A794" s="202" t="s">
        <v>214</v>
      </c>
      <c r="B794" s="203"/>
      <c r="C794" s="203"/>
      <c r="D794" s="203"/>
      <c r="E794" s="51" t="s">
        <v>2</v>
      </c>
      <c r="F794" s="52">
        <v>3.3374279999999999E-3</v>
      </c>
      <c r="G794" s="19">
        <v>5.21</v>
      </c>
      <c r="H794" s="53">
        <v>0.02</v>
      </c>
    </row>
    <row r="795" spans="1:8" ht="26.1" customHeight="1">
      <c r="A795" s="202" t="s">
        <v>216</v>
      </c>
      <c r="B795" s="203"/>
      <c r="C795" s="203"/>
      <c r="D795" s="203"/>
      <c r="E795" s="51" t="s">
        <v>2</v>
      </c>
      <c r="F795" s="52">
        <v>1.00464E-3</v>
      </c>
      <c r="G795" s="19">
        <v>6.79</v>
      </c>
      <c r="H795" s="53">
        <v>0.01</v>
      </c>
    </row>
    <row r="796" spans="1:8" ht="26.1" customHeight="1">
      <c r="A796" s="202" t="s">
        <v>318</v>
      </c>
      <c r="B796" s="203"/>
      <c r="C796" s="203"/>
      <c r="D796" s="203"/>
      <c r="E796" s="51" t="s">
        <v>2</v>
      </c>
      <c r="F796" s="52">
        <v>1.7999999999999999E-2</v>
      </c>
      <c r="G796" s="19">
        <v>1.27</v>
      </c>
      <c r="H796" s="53">
        <v>0.02</v>
      </c>
    </row>
    <row r="797" spans="1:8" ht="26.1" customHeight="1">
      <c r="A797" s="202" t="s">
        <v>322</v>
      </c>
      <c r="B797" s="203"/>
      <c r="C797" s="203"/>
      <c r="D797" s="203"/>
      <c r="E797" s="51" t="s">
        <v>2</v>
      </c>
      <c r="F797" s="52">
        <v>0.154</v>
      </c>
      <c r="G797" s="19">
        <v>13.19</v>
      </c>
      <c r="H797" s="53">
        <v>2.0299999999999998</v>
      </c>
    </row>
    <row r="798" spans="1:8" ht="26.1" customHeight="1">
      <c r="A798" s="202" t="s">
        <v>323</v>
      </c>
      <c r="B798" s="203"/>
      <c r="C798" s="203"/>
      <c r="D798" s="203"/>
      <c r="E798" s="51" t="s">
        <v>2</v>
      </c>
      <c r="F798" s="52">
        <v>4.1000000000000002E-2</v>
      </c>
      <c r="G798" s="19">
        <v>36.08</v>
      </c>
      <c r="H798" s="53">
        <v>1.48</v>
      </c>
    </row>
    <row r="799" spans="1:8" ht="26.1" customHeight="1">
      <c r="A799" s="202" t="s">
        <v>324</v>
      </c>
      <c r="B799" s="203"/>
      <c r="C799" s="203"/>
      <c r="D799" s="203"/>
      <c r="E799" s="51" t="s">
        <v>2</v>
      </c>
      <c r="F799" s="52">
        <v>1</v>
      </c>
      <c r="G799" s="19">
        <v>12.32</v>
      </c>
      <c r="H799" s="53">
        <v>12.32</v>
      </c>
    </row>
    <row r="800" spans="1:8" ht="26.1" customHeight="1">
      <c r="A800" s="197" t="s">
        <v>218</v>
      </c>
      <c r="B800" s="198"/>
      <c r="C800" s="198"/>
      <c r="D800" s="198"/>
      <c r="E800" s="198"/>
      <c r="F800" s="199"/>
      <c r="G800" s="198"/>
      <c r="H800" s="20">
        <v>16.63</v>
      </c>
    </row>
    <row r="801" spans="1:8" ht="26.1" customHeight="1">
      <c r="A801" s="200" t="s">
        <v>219</v>
      </c>
      <c r="B801" s="201"/>
      <c r="C801" s="201"/>
      <c r="D801" s="201"/>
      <c r="E801" s="201"/>
      <c r="F801" s="224"/>
      <c r="G801" s="201"/>
      <c r="H801" s="50">
        <v>20.61</v>
      </c>
    </row>
    <row r="802" spans="1:8" ht="26.1" customHeight="1">
      <c r="A802" s="200" t="s">
        <v>220</v>
      </c>
      <c r="B802" s="201"/>
      <c r="C802" s="201"/>
      <c r="D802" s="201"/>
      <c r="E802" s="201"/>
      <c r="F802" s="224"/>
      <c r="G802" s="201"/>
      <c r="H802" s="50">
        <v>5.16</v>
      </c>
    </row>
    <row r="803" spans="1:8" ht="26.1" customHeight="1">
      <c r="A803" s="200" t="s">
        <v>221</v>
      </c>
      <c r="B803" s="201"/>
      <c r="C803" s="201"/>
      <c r="D803" s="201"/>
      <c r="E803" s="201"/>
      <c r="F803" s="224"/>
      <c r="G803" s="201"/>
      <c r="H803" s="50">
        <v>25.76</v>
      </c>
    </row>
    <row r="804" spans="1:8" ht="26.1" customHeight="1">
      <c r="A804" s="202"/>
      <c r="B804" s="203"/>
      <c r="C804" s="203"/>
      <c r="D804" s="203"/>
      <c r="E804" s="203"/>
      <c r="F804" s="225"/>
      <c r="G804" s="203"/>
      <c r="H804" s="226"/>
    </row>
    <row r="805" spans="1:8" ht="26.1" customHeight="1">
      <c r="A805" s="200" t="s">
        <v>325</v>
      </c>
      <c r="B805" s="201"/>
      <c r="C805" s="201"/>
      <c r="D805" s="201"/>
      <c r="E805" s="220" t="s">
        <v>175</v>
      </c>
      <c r="F805" s="221"/>
      <c r="G805" s="222"/>
      <c r="H805" s="223"/>
    </row>
    <row r="806" spans="1:8" ht="26.1" customHeight="1">
      <c r="A806" s="204" t="s">
        <v>326</v>
      </c>
      <c r="B806" s="205"/>
      <c r="C806" s="205"/>
      <c r="D806" s="205"/>
      <c r="E806" s="205"/>
      <c r="F806" s="206"/>
      <c r="G806" s="205"/>
      <c r="H806" s="207"/>
    </row>
    <row r="807" spans="1:8" ht="26.1" customHeight="1">
      <c r="A807" s="200" t="s">
        <v>177</v>
      </c>
      <c r="B807" s="201"/>
      <c r="C807" s="201"/>
      <c r="D807" s="201"/>
      <c r="E807" s="47" t="s">
        <v>2</v>
      </c>
      <c r="F807" s="48" t="s">
        <v>178</v>
      </c>
      <c r="G807" s="49" t="s">
        <v>179</v>
      </c>
      <c r="H807" s="50" t="s">
        <v>180</v>
      </c>
    </row>
    <row r="808" spans="1:8" ht="26.1" customHeight="1">
      <c r="A808" s="202" t="s">
        <v>249</v>
      </c>
      <c r="B808" s="203"/>
      <c r="C808" s="203"/>
      <c r="D808" s="203"/>
      <c r="E808" s="51" t="s">
        <v>182</v>
      </c>
      <c r="F808" s="52">
        <v>0.28000199999999997</v>
      </c>
      <c r="G808" s="19">
        <v>6.65</v>
      </c>
      <c r="H808" s="53">
        <v>1.86</v>
      </c>
    </row>
    <row r="809" spans="1:8" ht="26.1" customHeight="1">
      <c r="A809" s="202" t="s">
        <v>250</v>
      </c>
      <c r="B809" s="203"/>
      <c r="C809" s="203"/>
      <c r="D809" s="203"/>
      <c r="E809" s="51" t="s">
        <v>182</v>
      </c>
      <c r="F809" s="52">
        <v>0.28000199999999997</v>
      </c>
      <c r="G809" s="19">
        <v>4.71</v>
      </c>
      <c r="H809" s="53">
        <v>1.32</v>
      </c>
    </row>
    <row r="810" spans="1:8" ht="26.1" customHeight="1">
      <c r="A810" s="197" t="s">
        <v>184</v>
      </c>
      <c r="B810" s="198"/>
      <c r="C810" s="198"/>
      <c r="D810" s="198"/>
      <c r="E810" s="198"/>
      <c r="F810" s="199"/>
      <c r="G810" s="198"/>
      <c r="H810" s="53">
        <v>3.18</v>
      </c>
    </row>
    <row r="811" spans="1:8" ht="26.1" customHeight="1">
      <c r="A811" s="197" t="s">
        <v>185</v>
      </c>
      <c r="B811" s="198"/>
      <c r="C811" s="198"/>
      <c r="D811" s="198"/>
      <c r="E811" s="198"/>
      <c r="F811" s="199"/>
      <c r="G811" s="198"/>
      <c r="H811" s="20">
        <v>2.78</v>
      </c>
    </row>
    <row r="812" spans="1:8" ht="26.1" customHeight="1">
      <c r="A812" s="197" t="s">
        <v>186</v>
      </c>
      <c r="B812" s="198"/>
      <c r="C812" s="198"/>
      <c r="D812" s="198"/>
      <c r="E812" s="198"/>
      <c r="F812" s="199"/>
      <c r="G812" s="198"/>
      <c r="H812" s="20">
        <v>5.96</v>
      </c>
    </row>
    <row r="813" spans="1:8" ht="26.1" customHeight="1">
      <c r="A813" s="200" t="s">
        <v>187</v>
      </c>
      <c r="B813" s="201"/>
      <c r="C813" s="201"/>
      <c r="D813" s="201"/>
      <c r="E813" s="47" t="s">
        <v>2</v>
      </c>
      <c r="F813" s="48" t="s">
        <v>188</v>
      </c>
      <c r="G813" s="49" t="s">
        <v>179</v>
      </c>
      <c r="H813" s="50" t="s">
        <v>180</v>
      </c>
    </row>
    <row r="814" spans="1:8" ht="26.1" customHeight="1">
      <c r="A814" s="202" t="s">
        <v>189</v>
      </c>
      <c r="B814" s="203"/>
      <c r="C814" s="203"/>
      <c r="D814" s="203"/>
      <c r="E814" s="51" t="s">
        <v>2</v>
      </c>
      <c r="F814" s="52">
        <v>2.4343999999999999E-5</v>
      </c>
      <c r="G814" s="19">
        <v>590.54999999999995</v>
      </c>
      <c r="H814" s="53">
        <v>0.01</v>
      </c>
    </row>
    <row r="815" spans="1:8" ht="26.1" customHeight="1">
      <c r="A815" s="202" t="s">
        <v>190</v>
      </c>
      <c r="B815" s="203"/>
      <c r="C815" s="203"/>
      <c r="D815" s="203"/>
      <c r="E815" s="51" t="s">
        <v>2</v>
      </c>
      <c r="F815" s="52">
        <v>2.4343999999999999E-5</v>
      </c>
      <c r="G815" s="19">
        <v>716.26</v>
      </c>
      <c r="H815" s="53">
        <v>0.02</v>
      </c>
    </row>
    <row r="816" spans="1:8" ht="26.1" customHeight="1">
      <c r="A816" s="202" t="s">
        <v>191</v>
      </c>
      <c r="B816" s="203"/>
      <c r="C816" s="203"/>
      <c r="D816" s="203"/>
      <c r="E816" s="51" t="s">
        <v>2</v>
      </c>
      <c r="F816" s="52">
        <v>3.7370000000000003E-5</v>
      </c>
      <c r="G816" s="19">
        <v>694.73</v>
      </c>
      <c r="H816" s="53">
        <v>0.03</v>
      </c>
    </row>
    <row r="817" spans="1:8" ht="26.1" customHeight="1">
      <c r="A817" s="202" t="s">
        <v>192</v>
      </c>
      <c r="B817" s="203"/>
      <c r="C817" s="203"/>
      <c r="D817" s="203"/>
      <c r="E817" s="51" t="s">
        <v>2</v>
      </c>
      <c r="F817" s="52">
        <v>2.9918000000000001E-5</v>
      </c>
      <c r="G817" s="19">
        <v>218.74</v>
      </c>
      <c r="H817" s="53">
        <v>0.01</v>
      </c>
    </row>
    <row r="818" spans="1:8" ht="26.1" customHeight="1">
      <c r="A818" s="202" t="s">
        <v>202</v>
      </c>
      <c r="B818" s="203"/>
      <c r="C818" s="203"/>
      <c r="D818" s="203"/>
      <c r="E818" s="51" t="s">
        <v>2</v>
      </c>
      <c r="F818" s="52">
        <v>1.13546E-4</v>
      </c>
      <c r="G818" s="19">
        <v>208.52</v>
      </c>
      <c r="H818" s="53">
        <v>0.02</v>
      </c>
    </row>
    <row r="819" spans="1:8" ht="26.1" customHeight="1">
      <c r="A819" s="202" t="s">
        <v>203</v>
      </c>
      <c r="B819" s="203"/>
      <c r="C819" s="203"/>
      <c r="D819" s="203"/>
      <c r="E819" s="51" t="s">
        <v>2</v>
      </c>
      <c r="F819" s="52">
        <v>1.4948199999999999E-4</v>
      </c>
      <c r="G819" s="19">
        <v>138.4</v>
      </c>
      <c r="H819" s="53">
        <v>0.02</v>
      </c>
    </row>
    <row r="820" spans="1:8" ht="26.1" customHeight="1">
      <c r="A820" s="202" t="s">
        <v>208</v>
      </c>
      <c r="B820" s="203"/>
      <c r="C820" s="203"/>
      <c r="D820" s="203"/>
      <c r="E820" s="51" t="s">
        <v>209</v>
      </c>
      <c r="F820" s="52">
        <v>8.8375200000000002E-4</v>
      </c>
      <c r="G820" s="19">
        <v>47.47</v>
      </c>
      <c r="H820" s="53">
        <v>0.04</v>
      </c>
    </row>
    <row r="821" spans="1:8" ht="26.1" customHeight="1">
      <c r="A821" s="202" t="s">
        <v>195</v>
      </c>
      <c r="B821" s="203"/>
      <c r="C821" s="203"/>
      <c r="D821" s="203"/>
      <c r="E821" s="51" t="s">
        <v>2</v>
      </c>
      <c r="F821" s="52">
        <v>6.8464600000000002E-4</v>
      </c>
      <c r="G821" s="19">
        <v>168.13</v>
      </c>
      <c r="H821" s="53">
        <v>0.12</v>
      </c>
    </row>
    <row r="822" spans="1:8" ht="26.1" customHeight="1">
      <c r="A822" s="202" t="s">
        <v>196</v>
      </c>
      <c r="B822" s="203"/>
      <c r="C822" s="203"/>
      <c r="D822" s="203"/>
      <c r="E822" s="51" t="s">
        <v>2</v>
      </c>
      <c r="F822" s="52">
        <v>3.9743999999999999E-4</v>
      </c>
      <c r="G822" s="19">
        <v>116.2</v>
      </c>
      <c r="H822" s="53">
        <v>0.05</v>
      </c>
    </row>
    <row r="823" spans="1:8" ht="26.1" customHeight="1">
      <c r="A823" s="202" t="s">
        <v>197</v>
      </c>
      <c r="B823" s="203"/>
      <c r="C823" s="203"/>
      <c r="D823" s="203"/>
      <c r="E823" s="51" t="s">
        <v>2</v>
      </c>
      <c r="F823" s="52">
        <v>5.934E-4</v>
      </c>
      <c r="G823" s="19">
        <v>132.27000000000001</v>
      </c>
      <c r="H823" s="53">
        <v>0.08</v>
      </c>
    </row>
    <row r="824" spans="1:8" ht="26.1" customHeight="1">
      <c r="A824" s="202" t="s">
        <v>198</v>
      </c>
      <c r="B824" s="203"/>
      <c r="C824" s="203"/>
      <c r="D824" s="203"/>
      <c r="E824" s="51" t="s">
        <v>199</v>
      </c>
      <c r="F824" s="52">
        <v>8.3434799999999995E-4</v>
      </c>
      <c r="G824" s="19">
        <v>17.21</v>
      </c>
      <c r="H824" s="53">
        <v>0.01</v>
      </c>
    </row>
    <row r="825" spans="1:8" ht="26.1" customHeight="1">
      <c r="A825" s="202" t="s">
        <v>200</v>
      </c>
      <c r="B825" s="203"/>
      <c r="C825" s="203"/>
      <c r="D825" s="203"/>
      <c r="E825" s="51" t="s">
        <v>2</v>
      </c>
      <c r="F825" s="52">
        <v>3.6685999999999999E-4</v>
      </c>
      <c r="G825" s="19">
        <v>112</v>
      </c>
      <c r="H825" s="53">
        <v>0.04</v>
      </c>
    </row>
    <row r="826" spans="1:8" ht="26.1" customHeight="1">
      <c r="A826" s="202" t="s">
        <v>201</v>
      </c>
      <c r="B826" s="203"/>
      <c r="C826" s="203"/>
      <c r="D826" s="203"/>
      <c r="E826" s="51" t="s">
        <v>2</v>
      </c>
      <c r="F826" s="52">
        <v>8.3434799999999995E-4</v>
      </c>
      <c r="G826" s="19">
        <v>20.47</v>
      </c>
      <c r="H826" s="53">
        <v>0.02</v>
      </c>
    </row>
    <row r="827" spans="1:8" ht="26.1" customHeight="1">
      <c r="A827" s="202" t="s">
        <v>215</v>
      </c>
      <c r="B827" s="203"/>
      <c r="C827" s="203"/>
      <c r="D827" s="203"/>
      <c r="E827" s="51" t="s">
        <v>2</v>
      </c>
      <c r="F827" s="52">
        <v>8.3434799999999995E-4</v>
      </c>
      <c r="G827" s="19">
        <v>9.23</v>
      </c>
      <c r="H827" s="53">
        <v>0.01</v>
      </c>
    </row>
    <row r="828" spans="1:8" ht="26.1" customHeight="1">
      <c r="A828" s="202" t="s">
        <v>204</v>
      </c>
      <c r="B828" s="203"/>
      <c r="C828" s="203"/>
      <c r="D828" s="203"/>
      <c r="E828" s="51" t="s">
        <v>182</v>
      </c>
      <c r="F828" s="52">
        <v>0.55200000000000005</v>
      </c>
      <c r="G828" s="19">
        <v>0.01</v>
      </c>
      <c r="H828" s="53">
        <v>0.01</v>
      </c>
    </row>
    <row r="829" spans="1:8" ht="26.1" customHeight="1">
      <c r="A829" s="202" t="s">
        <v>205</v>
      </c>
      <c r="B829" s="203"/>
      <c r="C829" s="203"/>
      <c r="D829" s="203"/>
      <c r="E829" s="51" t="s">
        <v>182</v>
      </c>
      <c r="F829" s="52">
        <v>0.55200000000000005</v>
      </c>
      <c r="G829" s="19">
        <v>0.43</v>
      </c>
      <c r="H829" s="53">
        <v>0.24</v>
      </c>
    </row>
    <row r="830" spans="1:8" ht="26.1" customHeight="1">
      <c r="A830" s="202" t="s">
        <v>206</v>
      </c>
      <c r="B830" s="203"/>
      <c r="C830" s="203"/>
      <c r="D830" s="203"/>
      <c r="E830" s="51" t="s">
        <v>182</v>
      </c>
      <c r="F830" s="52">
        <v>0.55200000000000005</v>
      </c>
      <c r="G830" s="19">
        <v>0.02</v>
      </c>
      <c r="H830" s="53">
        <v>0.01</v>
      </c>
    </row>
    <row r="831" spans="1:8" ht="26.1" customHeight="1">
      <c r="A831" s="202" t="s">
        <v>207</v>
      </c>
      <c r="B831" s="203"/>
      <c r="C831" s="203"/>
      <c r="D831" s="203"/>
      <c r="E831" s="51" t="s">
        <v>182</v>
      </c>
      <c r="F831" s="52">
        <v>0.55200000000000005</v>
      </c>
      <c r="G831" s="19">
        <v>0.37</v>
      </c>
      <c r="H831" s="53">
        <v>0.2</v>
      </c>
    </row>
    <row r="832" spans="1:8" ht="26.1" customHeight="1">
      <c r="A832" s="202" t="s">
        <v>210</v>
      </c>
      <c r="B832" s="203"/>
      <c r="C832" s="203"/>
      <c r="D832" s="203"/>
      <c r="E832" s="51" t="s">
        <v>209</v>
      </c>
      <c r="F832" s="52">
        <v>7.5814999999999997E-3</v>
      </c>
      <c r="G832" s="19">
        <v>8.9</v>
      </c>
      <c r="H832" s="53">
        <v>7.0000000000000007E-2</v>
      </c>
    </row>
    <row r="833" spans="1:8" ht="26.1" customHeight="1">
      <c r="A833" s="202" t="s">
        <v>211</v>
      </c>
      <c r="B833" s="203"/>
      <c r="C833" s="203"/>
      <c r="D833" s="203"/>
      <c r="E833" s="51" t="s">
        <v>2</v>
      </c>
      <c r="F833" s="52">
        <v>6.1540933999999999E-2</v>
      </c>
      <c r="G833" s="19">
        <v>1.1000000000000001</v>
      </c>
      <c r="H833" s="53">
        <v>7.0000000000000007E-2</v>
      </c>
    </row>
    <row r="834" spans="1:8" ht="26.1" customHeight="1">
      <c r="A834" s="202" t="s">
        <v>212</v>
      </c>
      <c r="B834" s="203"/>
      <c r="C834" s="203"/>
      <c r="D834" s="203"/>
      <c r="E834" s="51" t="s">
        <v>2</v>
      </c>
      <c r="F834" s="52">
        <v>1.4607579999999999E-3</v>
      </c>
      <c r="G834" s="19">
        <v>29.37</v>
      </c>
      <c r="H834" s="53">
        <v>0.04</v>
      </c>
    </row>
    <row r="835" spans="1:8" ht="26.1" customHeight="1">
      <c r="A835" s="202" t="s">
        <v>213</v>
      </c>
      <c r="B835" s="203"/>
      <c r="C835" s="203"/>
      <c r="D835" s="203"/>
      <c r="E835" s="51" t="s">
        <v>2</v>
      </c>
      <c r="F835" s="52">
        <v>4.4254940000000003E-3</v>
      </c>
      <c r="G835" s="19">
        <v>5.62</v>
      </c>
      <c r="H835" s="53">
        <v>0.02</v>
      </c>
    </row>
    <row r="836" spans="1:8" ht="26.1" customHeight="1">
      <c r="A836" s="202" t="s">
        <v>214</v>
      </c>
      <c r="B836" s="203"/>
      <c r="C836" s="203"/>
      <c r="D836" s="203"/>
      <c r="E836" s="51" t="s">
        <v>2</v>
      </c>
      <c r="F836" s="52">
        <v>5.0061439999999997E-3</v>
      </c>
      <c r="G836" s="19">
        <v>5.21</v>
      </c>
      <c r="H836" s="53">
        <v>0.03</v>
      </c>
    </row>
    <row r="837" spans="1:8" ht="26.1" customHeight="1">
      <c r="A837" s="202" t="s">
        <v>216</v>
      </c>
      <c r="B837" s="203"/>
      <c r="C837" s="203"/>
      <c r="D837" s="203"/>
      <c r="E837" s="51" t="s">
        <v>2</v>
      </c>
      <c r="F837" s="52">
        <v>1.5069599999999999E-3</v>
      </c>
      <c r="G837" s="19">
        <v>6.79</v>
      </c>
      <c r="H837" s="53">
        <v>0.01</v>
      </c>
    </row>
    <row r="838" spans="1:8" ht="26.1" customHeight="1">
      <c r="A838" s="202" t="s">
        <v>318</v>
      </c>
      <c r="B838" s="203"/>
      <c r="C838" s="203"/>
      <c r="D838" s="203"/>
      <c r="E838" s="51" t="s">
        <v>2</v>
      </c>
      <c r="F838" s="52">
        <v>2.8000000000000001E-2</v>
      </c>
      <c r="G838" s="19">
        <v>1.27</v>
      </c>
      <c r="H838" s="53">
        <v>0.04</v>
      </c>
    </row>
    <row r="839" spans="1:8" ht="26.1" customHeight="1">
      <c r="A839" s="202" t="s">
        <v>322</v>
      </c>
      <c r="B839" s="203"/>
      <c r="C839" s="203"/>
      <c r="D839" s="203"/>
      <c r="E839" s="51" t="s">
        <v>2</v>
      </c>
      <c r="F839" s="52">
        <v>0.154</v>
      </c>
      <c r="G839" s="19">
        <v>13.19</v>
      </c>
      <c r="H839" s="53">
        <v>2.0299999999999998</v>
      </c>
    </row>
    <row r="840" spans="1:8" ht="26.1" customHeight="1">
      <c r="A840" s="202" t="s">
        <v>323</v>
      </c>
      <c r="B840" s="203"/>
      <c r="C840" s="203"/>
      <c r="D840" s="203"/>
      <c r="E840" s="51" t="s">
        <v>2</v>
      </c>
      <c r="F840" s="52">
        <v>4.1000000000000002E-2</v>
      </c>
      <c r="G840" s="19">
        <v>36.08</v>
      </c>
      <c r="H840" s="53">
        <v>1.48</v>
      </c>
    </row>
    <row r="841" spans="1:8" ht="26.1" customHeight="1">
      <c r="A841" s="202" t="s">
        <v>327</v>
      </c>
      <c r="B841" s="203"/>
      <c r="C841" s="203"/>
      <c r="D841" s="203"/>
      <c r="E841" s="51" t="s">
        <v>2</v>
      </c>
      <c r="F841" s="52">
        <v>1</v>
      </c>
      <c r="G841" s="19">
        <v>56.93</v>
      </c>
      <c r="H841" s="53">
        <v>56.93</v>
      </c>
    </row>
    <row r="842" spans="1:8" ht="26.1" customHeight="1">
      <c r="A842" s="197" t="s">
        <v>218</v>
      </c>
      <c r="B842" s="198"/>
      <c r="C842" s="198"/>
      <c r="D842" s="198"/>
      <c r="E842" s="198"/>
      <c r="F842" s="199"/>
      <c r="G842" s="198"/>
      <c r="H842" s="20">
        <v>61.64</v>
      </c>
    </row>
    <row r="843" spans="1:8" ht="26.1" customHeight="1">
      <c r="A843" s="200" t="s">
        <v>219</v>
      </c>
      <c r="B843" s="201"/>
      <c r="C843" s="201"/>
      <c r="D843" s="201"/>
      <c r="E843" s="201"/>
      <c r="F843" s="224"/>
      <c r="G843" s="201"/>
      <c r="H843" s="50">
        <v>67.61</v>
      </c>
    </row>
    <row r="844" spans="1:8" ht="26.1" customHeight="1">
      <c r="A844" s="200" t="s">
        <v>220</v>
      </c>
      <c r="B844" s="201"/>
      <c r="C844" s="201"/>
      <c r="D844" s="201"/>
      <c r="E844" s="201"/>
      <c r="F844" s="224"/>
      <c r="G844" s="201"/>
      <c r="H844" s="50">
        <v>16.920000000000002</v>
      </c>
    </row>
    <row r="845" spans="1:8" ht="26.1" customHeight="1">
      <c r="A845" s="200" t="s">
        <v>221</v>
      </c>
      <c r="B845" s="201"/>
      <c r="C845" s="201"/>
      <c r="D845" s="201"/>
      <c r="E845" s="201"/>
      <c r="F845" s="224"/>
      <c r="G845" s="201"/>
      <c r="H845" s="50">
        <v>84.53</v>
      </c>
    </row>
    <row r="846" spans="1:8" ht="26.1" customHeight="1">
      <c r="A846" s="202"/>
      <c r="B846" s="203"/>
      <c r="C846" s="203"/>
      <c r="D846" s="203"/>
      <c r="E846" s="203"/>
      <c r="F846" s="225"/>
      <c r="G846" s="203"/>
      <c r="H846" s="226"/>
    </row>
    <row r="847" spans="1:8" ht="26.1" customHeight="1">
      <c r="A847" s="200" t="s">
        <v>328</v>
      </c>
      <c r="B847" s="201"/>
      <c r="C847" s="201"/>
      <c r="D847" s="201"/>
      <c r="E847" s="220" t="s">
        <v>305</v>
      </c>
      <c r="F847" s="221"/>
      <c r="G847" s="222"/>
      <c r="H847" s="223"/>
    </row>
    <row r="848" spans="1:8" ht="26.1" customHeight="1">
      <c r="A848" s="204" t="s">
        <v>329</v>
      </c>
      <c r="B848" s="205"/>
      <c r="C848" s="205"/>
      <c r="D848" s="205"/>
      <c r="E848" s="205"/>
      <c r="F848" s="206"/>
      <c r="G848" s="205"/>
      <c r="H848" s="207"/>
    </row>
    <row r="849" spans="1:8" ht="26.1" customHeight="1">
      <c r="A849" s="200" t="s">
        <v>177</v>
      </c>
      <c r="B849" s="201"/>
      <c r="C849" s="201"/>
      <c r="D849" s="201"/>
      <c r="E849" s="47" t="s">
        <v>2</v>
      </c>
      <c r="F849" s="48" t="s">
        <v>178</v>
      </c>
      <c r="G849" s="49" t="s">
        <v>179</v>
      </c>
      <c r="H849" s="50" t="s">
        <v>180</v>
      </c>
    </row>
    <row r="850" spans="1:8" ht="26.1" customHeight="1">
      <c r="A850" s="202" t="s">
        <v>181</v>
      </c>
      <c r="B850" s="203"/>
      <c r="C850" s="203"/>
      <c r="D850" s="203"/>
      <c r="E850" s="51" t="s">
        <v>182</v>
      </c>
      <c r="F850" s="52">
        <v>0.41802810000000001</v>
      </c>
      <c r="G850" s="19">
        <v>4.68</v>
      </c>
      <c r="H850" s="53">
        <v>1.96</v>
      </c>
    </row>
    <row r="851" spans="1:8" ht="26.1" customHeight="1">
      <c r="A851" s="202" t="s">
        <v>239</v>
      </c>
      <c r="B851" s="203"/>
      <c r="C851" s="203"/>
      <c r="D851" s="203"/>
      <c r="E851" s="51" t="s">
        <v>182</v>
      </c>
      <c r="F851" s="52">
        <v>0.41802810000000001</v>
      </c>
      <c r="G851" s="19">
        <v>6.65</v>
      </c>
      <c r="H851" s="53">
        <v>2.78</v>
      </c>
    </row>
    <row r="852" spans="1:8" ht="26.1" customHeight="1">
      <c r="A852" s="197" t="s">
        <v>184</v>
      </c>
      <c r="B852" s="198"/>
      <c r="C852" s="198"/>
      <c r="D852" s="198"/>
      <c r="E852" s="198"/>
      <c r="F852" s="199"/>
      <c r="G852" s="198"/>
      <c r="H852" s="53">
        <v>4.74</v>
      </c>
    </row>
    <row r="853" spans="1:8" ht="26.1" customHeight="1">
      <c r="A853" s="197" t="s">
        <v>185</v>
      </c>
      <c r="B853" s="198"/>
      <c r="C853" s="198"/>
      <c r="D853" s="198"/>
      <c r="E853" s="198"/>
      <c r="F853" s="199"/>
      <c r="G853" s="198"/>
      <c r="H853" s="20">
        <v>4.1399999999999997</v>
      </c>
    </row>
    <row r="854" spans="1:8" ht="26.1" customHeight="1">
      <c r="A854" s="197" t="s">
        <v>186</v>
      </c>
      <c r="B854" s="198"/>
      <c r="C854" s="198"/>
      <c r="D854" s="198"/>
      <c r="E854" s="198"/>
      <c r="F854" s="199"/>
      <c r="G854" s="198"/>
      <c r="H854" s="20">
        <v>8.8800000000000008</v>
      </c>
    </row>
    <row r="855" spans="1:8" ht="26.1" customHeight="1">
      <c r="A855" s="200" t="s">
        <v>187</v>
      </c>
      <c r="B855" s="201"/>
      <c r="C855" s="201"/>
      <c r="D855" s="201"/>
      <c r="E855" s="47" t="s">
        <v>2</v>
      </c>
      <c r="F855" s="48" t="s">
        <v>188</v>
      </c>
      <c r="G855" s="49" t="s">
        <v>179</v>
      </c>
      <c r="H855" s="50" t="s">
        <v>180</v>
      </c>
    </row>
    <row r="856" spans="1:8" ht="26.1" customHeight="1">
      <c r="A856" s="202" t="s">
        <v>330</v>
      </c>
      <c r="B856" s="203"/>
      <c r="C856" s="203"/>
      <c r="D856" s="203"/>
      <c r="E856" s="51" t="s">
        <v>2</v>
      </c>
      <c r="F856" s="52">
        <v>2.1293000000000001E-5</v>
      </c>
      <c r="G856" s="19">
        <v>1973.59</v>
      </c>
      <c r="H856" s="53">
        <v>0.04</v>
      </c>
    </row>
    <row r="857" spans="1:8" ht="26.1" customHeight="1">
      <c r="A857" s="202" t="s">
        <v>189</v>
      </c>
      <c r="B857" s="203"/>
      <c r="C857" s="203"/>
      <c r="D857" s="203"/>
      <c r="E857" s="51" t="s">
        <v>2</v>
      </c>
      <c r="F857" s="52">
        <v>3.625E-5</v>
      </c>
      <c r="G857" s="19">
        <v>590.54999999999995</v>
      </c>
      <c r="H857" s="53">
        <v>0.02</v>
      </c>
    </row>
    <row r="858" spans="1:8" ht="26.1" customHeight="1">
      <c r="A858" s="202" t="s">
        <v>191</v>
      </c>
      <c r="B858" s="203"/>
      <c r="C858" s="203"/>
      <c r="D858" s="203"/>
      <c r="E858" s="51" t="s">
        <v>2</v>
      </c>
      <c r="F858" s="52">
        <v>5.5649999999999997E-5</v>
      </c>
      <c r="G858" s="19">
        <v>694.73</v>
      </c>
      <c r="H858" s="53">
        <v>0.04</v>
      </c>
    </row>
    <row r="859" spans="1:8" ht="26.1" customHeight="1">
      <c r="A859" s="202" t="s">
        <v>192</v>
      </c>
      <c r="B859" s="203"/>
      <c r="C859" s="203"/>
      <c r="D859" s="203"/>
      <c r="E859" s="51" t="s">
        <v>2</v>
      </c>
      <c r="F859" s="52">
        <v>4.4552000000000003E-5</v>
      </c>
      <c r="G859" s="19">
        <v>218.74</v>
      </c>
      <c r="H859" s="53">
        <v>0.01</v>
      </c>
    </row>
    <row r="860" spans="1:8" ht="26.1" customHeight="1">
      <c r="A860" s="202" t="s">
        <v>202</v>
      </c>
      <c r="B860" s="203"/>
      <c r="C860" s="203"/>
      <c r="D860" s="203"/>
      <c r="E860" s="51" t="s">
        <v>2</v>
      </c>
      <c r="F860" s="52">
        <v>1.6908599999999999E-4</v>
      </c>
      <c r="G860" s="19">
        <v>208.52</v>
      </c>
      <c r="H860" s="53">
        <v>0.04</v>
      </c>
    </row>
    <row r="861" spans="1:8" ht="26.1" customHeight="1">
      <c r="A861" s="202" t="s">
        <v>190</v>
      </c>
      <c r="B861" s="203"/>
      <c r="C861" s="203"/>
      <c r="D861" s="203"/>
      <c r="E861" s="51" t="s">
        <v>2</v>
      </c>
      <c r="F861" s="52">
        <v>3.625E-5</v>
      </c>
      <c r="G861" s="19">
        <v>716.26</v>
      </c>
      <c r="H861" s="53">
        <v>0.03</v>
      </c>
    </row>
    <row r="862" spans="1:8" ht="26.1" customHeight="1">
      <c r="A862" s="202" t="s">
        <v>195</v>
      </c>
      <c r="B862" s="203"/>
      <c r="C862" s="203"/>
      <c r="D862" s="203"/>
      <c r="E862" s="51" t="s">
        <v>2</v>
      </c>
      <c r="F862" s="52">
        <v>1.019526E-3</v>
      </c>
      <c r="G862" s="19">
        <v>168.13</v>
      </c>
      <c r="H862" s="53">
        <v>0.17</v>
      </c>
    </row>
    <row r="863" spans="1:8" ht="26.1" customHeight="1">
      <c r="A863" s="202" t="s">
        <v>196</v>
      </c>
      <c r="B863" s="203"/>
      <c r="C863" s="203"/>
      <c r="D863" s="203"/>
      <c r="E863" s="51" t="s">
        <v>2</v>
      </c>
      <c r="F863" s="52">
        <v>5.9184000000000005E-4</v>
      </c>
      <c r="G863" s="19">
        <v>116.2</v>
      </c>
      <c r="H863" s="53">
        <v>7.0000000000000007E-2</v>
      </c>
    </row>
    <row r="864" spans="1:8" ht="26.1" customHeight="1">
      <c r="A864" s="202" t="s">
        <v>197</v>
      </c>
      <c r="B864" s="203"/>
      <c r="C864" s="203"/>
      <c r="D864" s="203"/>
      <c r="E864" s="51" t="s">
        <v>2</v>
      </c>
      <c r="F864" s="52">
        <v>8.8365000000000004E-4</v>
      </c>
      <c r="G864" s="19">
        <v>132.27000000000001</v>
      </c>
      <c r="H864" s="53">
        <v>0.12</v>
      </c>
    </row>
    <row r="865" spans="1:8" ht="26.1" customHeight="1">
      <c r="A865" s="202" t="s">
        <v>198</v>
      </c>
      <c r="B865" s="203"/>
      <c r="C865" s="203"/>
      <c r="D865" s="203"/>
      <c r="E865" s="51" t="s">
        <v>199</v>
      </c>
      <c r="F865" s="52">
        <v>1.2424529999999999E-3</v>
      </c>
      <c r="G865" s="19">
        <v>17.21</v>
      </c>
      <c r="H865" s="53">
        <v>0.02</v>
      </c>
    </row>
    <row r="866" spans="1:8" ht="26.1" customHeight="1">
      <c r="A866" s="202" t="s">
        <v>200</v>
      </c>
      <c r="B866" s="203"/>
      <c r="C866" s="203"/>
      <c r="D866" s="203"/>
      <c r="E866" s="51" t="s">
        <v>2</v>
      </c>
      <c r="F866" s="52">
        <v>5.4630200000000003E-4</v>
      </c>
      <c r="G866" s="19">
        <v>112</v>
      </c>
      <c r="H866" s="53">
        <v>0.06</v>
      </c>
    </row>
    <row r="867" spans="1:8" ht="26.1" customHeight="1">
      <c r="A867" s="202" t="s">
        <v>201</v>
      </c>
      <c r="B867" s="203"/>
      <c r="C867" s="203"/>
      <c r="D867" s="203"/>
      <c r="E867" s="51" t="s">
        <v>2</v>
      </c>
      <c r="F867" s="52">
        <v>1.2424529999999999E-3</v>
      </c>
      <c r="G867" s="19">
        <v>20.47</v>
      </c>
      <c r="H867" s="53">
        <v>0.03</v>
      </c>
    </row>
    <row r="868" spans="1:8" ht="26.1" customHeight="1">
      <c r="A868" s="202" t="s">
        <v>215</v>
      </c>
      <c r="B868" s="203"/>
      <c r="C868" s="203"/>
      <c r="D868" s="203"/>
      <c r="E868" s="51" t="s">
        <v>2</v>
      </c>
      <c r="F868" s="52">
        <v>1.2424529999999999E-3</v>
      </c>
      <c r="G868" s="19">
        <v>9.23</v>
      </c>
      <c r="H868" s="53">
        <v>0.01</v>
      </c>
    </row>
    <row r="869" spans="1:8" ht="26.1" customHeight="1">
      <c r="A869" s="202" t="s">
        <v>203</v>
      </c>
      <c r="B869" s="203"/>
      <c r="C869" s="203"/>
      <c r="D869" s="203"/>
      <c r="E869" s="51" t="s">
        <v>2</v>
      </c>
      <c r="F869" s="52">
        <v>2.2259800000000001E-4</v>
      </c>
      <c r="G869" s="19">
        <v>138.4</v>
      </c>
      <c r="H869" s="53">
        <v>0.03</v>
      </c>
    </row>
    <row r="870" spans="1:8" ht="26.1" customHeight="1">
      <c r="A870" s="202" t="s">
        <v>204</v>
      </c>
      <c r="B870" s="203"/>
      <c r="C870" s="203"/>
      <c r="D870" s="203"/>
      <c r="E870" s="51" t="s">
        <v>182</v>
      </c>
      <c r="F870" s="52">
        <v>0.82199999999999995</v>
      </c>
      <c r="G870" s="19">
        <v>0.01</v>
      </c>
      <c r="H870" s="53">
        <v>0.01</v>
      </c>
    </row>
    <row r="871" spans="1:8" ht="26.1" customHeight="1">
      <c r="A871" s="202" t="s">
        <v>205</v>
      </c>
      <c r="B871" s="203"/>
      <c r="C871" s="203"/>
      <c r="D871" s="203"/>
      <c r="E871" s="51" t="s">
        <v>182</v>
      </c>
      <c r="F871" s="52">
        <v>0.82199999999999995</v>
      </c>
      <c r="G871" s="19">
        <v>0.43</v>
      </c>
      <c r="H871" s="53">
        <v>0.35</v>
      </c>
    </row>
    <row r="872" spans="1:8" ht="26.1" customHeight="1">
      <c r="A872" s="202" t="s">
        <v>206</v>
      </c>
      <c r="B872" s="203"/>
      <c r="C872" s="203"/>
      <c r="D872" s="203"/>
      <c r="E872" s="51" t="s">
        <v>182</v>
      </c>
      <c r="F872" s="52">
        <v>0.82199999999999995</v>
      </c>
      <c r="G872" s="19">
        <v>0.02</v>
      </c>
      <c r="H872" s="53">
        <v>0.02</v>
      </c>
    </row>
    <row r="873" spans="1:8" ht="26.1" customHeight="1">
      <c r="A873" s="202" t="s">
        <v>207</v>
      </c>
      <c r="B873" s="203"/>
      <c r="C873" s="203"/>
      <c r="D873" s="203"/>
      <c r="E873" s="51" t="s">
        <v>182</v>
      </c>
      <c r="F873" s="52">
        <v>0.82199999999999995</v>
      </c>
      <c r="G873" s="19">
        <v>0.37</v>
      </c>
      <c r="H873" s="53">
        <v>0.3</v>
      </c>
    </row>
    <row r="874" spans="1:8" ht="26.1" customHeight="1">
      <c r="A874" s="202" t="s">
        <v>208</v>
      </c>
      <c r="B874" s="203"/>
      <c r="C874" s="203"/>
      <c r="D874" s="203"/>
      <c r="E874" s="51" t="s">
        <v>209</v>
      </c>
      <c r="F874" s="52">
        <v>1.316022E-3</v>
      </c>
      <c r="G874" s="19">
        <v>47.47</v>
      </c>
      <c r="H874" s="53">
        <v>0.06</v>
      </c>
    </row>
    <row r="875" spans="1:8" ht="26.1" customHeight="1">
      <c r="A875" s="202" t="s">
        <v>210</v>
      </c>
      <c r="B875" s="203"/>
      <c r="C875" s="203"/>
      <c r="D875" s="203"/>
      <c r="E875" s="51" t="s">
        <v>209</v>
      </c>
      <c r="F875" s="52">
        <v>1.1289842E-2</v>
      </c>
      <c r="G875" s="19">
        <v>8.9</v>
      </c>
      <c r="H875" s="53">
        <v>0.1</v>
      </c>
    </row>
    <row r="876" spans="1:8" ht="26.1" customHeight="1">
      <c r="A876" s="202" t="s">
        <v>211</v>
      </c>
      <c r="B876" s="203"/>
      <c r="C876" s="203"/>
      <c r="D876" s="203"/>
      <c r="E876" s="51" t="s">
        <v>2</v>
      </c>
      <c r="F876" s="52">
        <v>9.1642477999999999E-2</v>
      </c>
      <c r="G876" s="19">
        <v>1.1000000000000001</v>
      </c>
      <c r="H876" s="53">
        <v>0.1</v>
      </c>
    </row>
    <row r="877" spans="1:8" ht="26.1" customHeight="1">
      <c r="A877" s="202" t="s">
        <v>212</v>
      </c>
      <c r="B877" s="203"/>
      <c r="C877" s="203"/>
      <c r="D877" s="203"/>
      <c r="E877" s="51" t="s">
        <v>2</v>
      </c>
      <c r="F877" s="52">
        <v>2.1752579999999998E-3</v>
      </c>
      <c r="G877" s="19">
        <v>29.37</v>
      </c>
      <c r="H877" s="53">
        <v>0.06</v>
      </c>
    </row>
    <row r="878" spans="1:8" ht="26.1" customHeight="1">
      <c r="A878" s="202" t="s">
        <v>213</v>
      </c>
      <c r="B878" s="203"/>
      <c r="C878" s="203"/>
      <c r="D878" s="203"/>
      <c r="E878" s="51" t="s">
        <v>2</v>
      </c>
      <c r="F878" s="52">
        <v>6.5901379999999997E-3</v>
      </c>
      <c r="G878" s="19">
        <v>5.62</v>
      </c>
      <c r="H878" s="53">
        <v>0.04</v>
      </c>
    </row>
    <row r="879" spans="1:8" ht="26.1" customHeight="1">
      <c r="A879" s="202" t="s">
        <v>214</v>
      </c>
      <c r="B879" s="203"/>
      <c r="C879" s="203"/>
      <c r="D879" s="203"/>
      <c r="E879" s="51" t="s">
        <v>2</v>
      </c>
      <c r="F879" s="52">
        <v>7.4548000000000001E-3</v>
      </c>
      <c r="G879" s="19">
        <v>5.21</v>
      </c>
      <c r="H879" s="53">
        <v>0.04</v>
      </c>
    </row>
    <row r="880" spans="1:8" ht="26.1" customHeight="1">
      <c r="A880" s="202" t="s">
        <v>216</v>
      </c>
      <c r="B880" s="203"/>
      <c r="C880" s="203"/>
      <c r="D880" s="203"/>
      <c r="E880" s="51" t="s">
        <v>2</v>
      </c>
      <c r="F880" s="52">
        <v>2.24406E-3</v>
      </c>
      <c r="G880" s="19">
        <v>6.79</v>
      </c>
      <c r="H880" s="53">
        <v>0.02</v>
      </c>
    </row>
    <row r="881" spans="1:8" ht="26.1" customHeight="1">
      <c r="A881" s="202" t="s">
        <v>331</v>
      </c>
      <c r="B881" s="203"/>
      <c r="C881" s="203"/>
      <c r="D881" s="203"/>
      <c r="E881" s="51" t="s">
        <v>332</v>
      </c>
      <c r="F881" s="52">
        <v>6.6250000000000003E-2</v>
      </c>
      <c r="G881" s="19">
        <v>0.51</v>
      </c>
      <c r="H881" s="53">
        <v>0.03</v>
      </c>
    </row>
    <row r="882" spans="1:8" ht="26.1" customHeight="1">
      <c r="A882" s="202" t="s">
        <v>333</v>
      </c>
      <c r="B882" s="203"/>
      <c r="C882" s="203"/>
      <c r="D882" s="203"/>
      <c r="E882" s="51" t="s">
        <v>27</v>
      </c>
      <c r="F882" s="52">
        <v>1.06</v>
      </c>
      <c r="G882" s="19">
        <v>272.52</v>
      </c>
      <c r="H882" s="53">
        <v>288.87</v>
      </c>
    </row>
    <row r="883" spans="1:8" ht="26.1" customHeight="1">
      <c r="A883" s="197" t="s">
        <v>218</v>
      </c>
      <c r="B883" s="198"/>
      <c r="C883" s="198"/>
      <c r="D883" s="198"/>
      <c r="E883" s="198"/>
      <c r="F883" s="199"/>
      <c r="G883" s="198"/>
      <c r="H883" s="20">
        <v>290.69</v>
      </c>
    </row>
    <row r="884" spans="1:8" ht="26.1" customHeight="1">
      <c r="A884" s="200" t="s">
        <v>219</v>
      </c>
      <c r="B884" s="201"/>
      <c r="C884" s="201"/>
      <c r="D884" s="201"/>
      <c r="E884" s="201"/>
      <c r="F884" s="224"/>
      <c r="G884" s="201"/>
      <c r="H884" s="50">
        <v>299.56</v>
      </c>
    </row>
    <row r="885" spans="1:8" ht="26.1" customHeight="1">
      <c r="A885" s="200" t="s">
        <v>220</v>
      </c>
      <c r="B885" s="201"/>
      <c r="C885" s="201"/>
      <c r="D885" s="201"/>
      <c r="E885" s="201"/>
      <c r="F885" s="224"/>
      <c r="G885" s="201"/>
      <c r="H885" s="50">
        <v>74.98</v>
      </c>
    </row>
    <row r="886" spans="1:8" ht="26.1" customHeight="1">
      <c r="A886" s="200" t="s">
        <v>221</v>
      </c>
      <c r="B886" s="201"/>
      <c r="C886" s="201"/>
      <c r="D886" s="201"/>
      <c r="E886" s="201"/>
      <c r="F886" s="224"/>
      <c r="G886" s="201"/>
      <c r="H886" s="50">
        <v>374.54</v>
      </c>
    </row>
    <row r="887" spans="1:8" ht="26.1" customHeight="1">
      <c r="A887" s="202"/>
      <c r="B887" s="203"/>
      <c r="C887" s="203"/>
      <c r="D887" s="203"/>
      <c r="E887" s="203"/>
      <c r="F887" s="225"/>
      <c r="G887" s="203"/>
      <c r="H887" s="226"/>
    </row>
    <row r="888" spans="1:8" ht="26.1" customHeight="1">
      <c r="A888" s="200" t="s">
        <v>334</v>
      </c>
      <c r="B888" s="201"/>
      <c r="C888" s="201"/>
      <c r="D888" s="201"/>
      <c r="E888" s="220" t="s">
        <v>335</v>
      </c>
      <c r="F888" s="221"/>
      <c r="G888" s="222"/>
      <c r="H888" s="223"/>
    </row>
    <row r="889" spans="1:8" ht="26.1" customHeight="1">
      <c r="A889" s="204" t="s">
        <v>336</v>
      </c>
      <c r="B889" s="205"/>
      <c r="C889" s="205"/>
      <c r="D889" s="205"/>
      <c r="E889" s="205"/>
      <c r="F889" s="206"/>
      <c r="G889" s="205"/>
      <c r="H889" s="207"/>
    </row>
    <row r="890" spans="1:8" ht="26.1" customHeight="1">
      <c r="A890" s="200" t="s">
        <v>177</v>
      </c>
      <c r="B890" s="201"/>
      <c r="C890" s="201"/>
      <c r="D890" s="201"/>
      <c r="E890" s="47" t="s">
        <v>2</v>
      </c>
      <c r="F890" s="48" t="s">
        <v>178</v>
      </c>
      <c r="G890" s="49" t="s">
        <v>179</v>
      </c>
      <c r="H890" s="50" t="s">
        <v>180</v>
      </c>
    </row>
    <row r="891" spans="1:8" ht="26.1" customHeight="1">
      <c r="A891" s="202" t="s">
        <v>181</v>
      </c>
      <c r="B891" s="203"/>
      <c r="C891" s="203"/>
      <c r="D891" s="203"/>
      <c r="E891" s="51" t="s">
        <v>182</v>
      </c>
      <c r="F891" s="52">
        <v>1.7473777999999999E-2</v>
      </c>
      <c r="G891" s="19">
        <v>4.68</v>
      </c>
      <c r="H891" s="53">
        <v>0.08</v>
      </c>
    </row>
    <row r="892" spans="1:8" ht="26.1" customHeight="1">
      <c r="A892" s="202" t="s">
        <v>239</v>
      </c>
      <c r="B892" s="203"/>
      <c r="C892" s="203"/>
      <c r="D892" s="203"/>
      <c r="E892" s="51" t="s">
        <v>182</v>
      </c>
      <c r="F892" s="52">
        <v>2.0341999999999999E-2</v>
      </c>
      <c r="G892" s="19">
        <v>6.65</v>
      </c>
      <c r="H892" s="53">
        <v>0.14000000000000001</v>
      </c>
    </row>
    <row r="893" spans="1:8" ht="26.1" customHeight="1">
      <c r="A893" s="197" t="s">
        <v>184</v>
      </c>
      <c r="B893" s="198"/>
      <c r="C893" s="198"/>
      <c r="D893" s="198"/>
      <c r="E893" s="198"/>
      <c r="F893" s="199"/>
      <c r="G893" s="198"/>
      <c r="H893" s="53">
        <v>0.22</v>
      </c>
    </row>
    <row r="894" spans="1:8" ht="26.1" customHeight="1">
      <c r="A894" s="197" t="s">
        <v>185</v>
      </c>
      <c r="B894" s="198"/>
      <c r="C894" s="198"/>
      <c r="D894" s="198"/>
      <c r="E894" s="198"/>
      <c r="F894" s="199"/>
      <c r="G894" s="198"/>
      <c r="H894" s="20">
        <v>0.19</v>
      </c>
    </row>
    <row r="895" spans="1:8" ht="26.1" customHeight="1">
      <c r="A895" s="197" t="s">
        <v>186</v>
      </c>
      <c r="B895" s="198"/>
      <c r="C895" s="198"/>
      <c r="D895" s="198"/>
      <c r="E895" s="198"/>
      <c r="F895" s="199"/>
      <c r="G895" s="198"/>
      <c r="H895" s="20">
        <v>0.41</v>
      </c>
    </row>
    <row r="896" spans="1:8" ht="26.1" customHeight="1">
      <c r="A896" s="200" t="s">
        <v>187</v>
      </c>
      <c r="B896" s="201"/>
      <c r="C896" s="201"/>
      <c r="D896" s="201"/>
      <c r="E896" s="47" t="s">
        <v>2</v>
      </c>
      <c r="F896" s="48" t="s">
        <v>188</v>
      </c>
      <c r="G896" s="49" t="s">
        <v>179</v>
      </c>
      <c r="H896" s="50" t="s">
        <v>180</v>
      </c>
    </row>
    <row r="897" spans="1:8" ht="26.1" customHeight="1">
      <c r="A897" s="202" t="s">
        <v>189</v>
      </c>
      <c r="B897" s="203"/>
      <c r="C897" s="203"/>
      <c r="D897" s="203"/>
      <c r="E897" s="51" t="s">
        <v>2</v>
      </c>
      <c r="F897" s="52">
        <v>1.64E-6</v>
      </c>
      <c r="G897" s="19">
        <v>590.54999999999995</v>
      </c>
      <c r="H897" s="53">
        <v>0</v>
      </c>
    </row>
    <row r="898" spans="1:8" ht="26.1" customHeight="1">
      <c r="A898" s="202" t="s">
        <v>190</v>
      </c>
      <c r="B898" s="203"/>
      <c r="C898" s="203"/>
      <c r="D898" s="203"/>
      <c r="E898" s="51" t="s">
        <v>2</v>
      </c>
      <c r="F898" s="52">
        <v>1.64E-6</v>
      </c>
      <c r="G898" s="19">
        <v>716.26</v>
      </c>
      <c r="H898" s="53">
        <v>0</v>
      </c>
    </row>
    <row r="899" spans="1:8" ht="26.1" customHeight="1">
      <c r="A899" s="202" t="s">
        <v>191</v>
      </c>
      <c r="B899" s="203"/>
      <c r="C899" s="203"/>
      <c r="D899" s="203"/>
      <c r="E899" s="51" t="s">
        <v>2</v>
      </c>
      <c r="F899" s="52">
        <v>2.5170000000000002E-6</v>
      </c>
      <c r="G899" s="19">
        <v>694.73</v>
      </c>
      <c r="H899" s="53">
        <v>0</v>
      </c>
    </row>
    <row r="900" spans="1:8" ht="26.1" customHeight="1">
      <c r="A900" s="202" t="s">
        <v>192</v>
      </c>
      <c r="B900" s="203"/>
      <c r="C900" s="203"/>
      <c r="D900" s="203"/>
      <c r="E900" s="51" t="s">
        <v>2</v>
      </c>
      <c r="F900" s="52">
        <v>2.0150000000000002E-6</v>
      </c>
      <c r="G900" s="19">
        <v>218.74</v>
      </c>
      <c r="H900" s="53">
        <v>0</v>
      </c>
    </row>
    <row r="901" spans="1:8" ht="26.1" customHeight="1">
      <c r="A901" s="202" t="s">
        <v>202</v>
      </c>
      <c r="B901" s="203"/>
      <c r="C901" s="203"/>
      <c r="D901" s="203"/>
      <c r="E901" s="51" t="s">
        <v>2</v>
      </c>
      <c r="F901" s="52">
        <v>7.6480000000000003E-6</v>
      </c>
      <c r="G901" s="19">
        <v>208.52</v>
      </c>
      <c r="H901" s="53">
        <v>0</v>
      </c>
    </row>
    <row r="902" spans="1:8" ht="26.1" customHeight="1">
      <c r="A902" s="202" t="s">
        <v>203</v>
      </c>
      <c r="B902" s="203"/>
      <c r="C902" s="203"/>
      <c r="D902" s="203"/>
      <c r="E902" s="51" t="s">
        <v>2</v>
      </c>
      <c r="F902" s="52">
        <v>1.0068000000000001E-5</v>
      </c>
      <c r="G902" s="19">
        <v>138.4</v>
      </c>
      <c r="H902" s="53">
        <v>0</v>
      </c>
    </row>
    <row r="903" spans="1:8" ht="26.1" customHeight="1">
      <c r="A903" s="202" t="s">
        <v>208</v>
      </c>
      <c r="B903" s="203"/>
      <c r="C903" s="203"/>
      <c r="D903" s="203"/>
      <c r="E903" s="51" t="s">
        <v>209</v>
      </c>
      <c r="F903" s="52">
        <v>5.9524999999999997E-5</v>
      </c>
      <c r="G903" s="19">
        <v>47.47</v>
      </c>
      <c r="H903" s="53">
        <v>0</v>
      </c>
    </row>
    <row r="904" spans="1:8" ht="26.1" customHeight="1">
      <c r="A904" s="202" t="s">
        <v>195</v>
      </c>
      <c r="B904" s="203"/>
      <c r="C904" s="203"/>
      <c r="D904" s="203"/>
      <c r="E904" s="51" t="s">
        <v>2</v>
      </c>
      <c r="F904" s="52">
        <v>4.6113999999999999E-5</v>
      </c>
      <c r="G904" s="19">
        <v>168.13</v>
      </c>
      <c r="H904" s="53">
        <v>0.01</v>
      </c>
    </row>
    <row r="905" spans="1:8" ht="26.1" customHeight="1">
      <c r="A905" s="202" t="s">
        <v>196</v>
      </c>
      <c r="B905" s="203"/>
      <c r="C905" s="203"/>
      <c r="D905" s="203"/>
      <c r="E905" s="51" t="s">
        <v>2</v>
      </c>
      <c r="F905" s="52">
        <v>2.6769999999999999E-5</v>
      </c>
      <c r="G905" s="19">
        <v>116.2</v>
      </c>
      <c r="H905" s="53">
        <v>0</v>
      </c>
    </row>
    <row r="906" spans="1:8" ht="26.1" customHeight="1">
      <c r="A906" s="202" t="s">
        <v>197</v>
      </c>
      <c r="B906" s="203"/>
      <c r="C906" s="203"/>
      <c r="D906" s="203"/>
      <c r="E906" s="51" t="s">
        <v>2</v>
      </c>
      <c r="F906" s="52">
        <v>3.9969000000000003E-5</v>
      </c>
      <c r="G906" s="19">
        <v>132.27000000000001</v>
      </c>
      <c r="H906" s="53">
        <v>0.01</v>
      </c>
    </row>
    <row r="907" spans="1:8" ht="26.1" customHeight="1">
      <c r="A907" s="202" t="s">
        <v>198</v>
      </c>
      <c r="B907" s="203"/>
      <c r="C907" s="203"/>
      <c r="D907" s="203"/>
      <c r="E907" s="51" t="s">
        <v>199</v>
      </c>
      <c r="F907" s="52">
        <v>5.6198E-5</v>
      </c>
      <c r="G907" s="19">
        <v>17.21</v>
      </c>
      <c r="H907" s="53">
        <v>0</v>
      </c>
    </row>
    <row r="908" spans="1:8" ht="26.1" customHeight="1">
      <c r="A908" s="202" t="s">
        <v>200</v>
      </c>
      <c r="B908" s="203"/>
      <c r="C908" s="203"/>
      <c r="D908" s="203"/>
      <c r="E908" s="51" t="s">
        <v>2</v>
      </c>
      <c r="F908" s="52">
        <v>2.4709999999999999E-5</v>
      </c>
      <c r="G908" s="19">
        <v>112</v>
      </c>
      <c r="H908" s="53">
        <v>0</v>
      </c>
    </row>
    <row r="909" spans="1:8" ht="26.1" customHeight="1">
      <c r="A909" s="202" t="s">
        <v>201</v>
      </c>
      <c r="B909" s="203"/>
      <c r="C909" s="203"/>
      <c r="D909" s="203"/>
      <c r="E909" s="51" t="s">
        <v>2</v>
      </c>
      <c r="F909" s="52">
        <v>5.6198E-5</v>
      </c>
      <c r="G909" s="19">
        <v>20.47</v>
      </c>
      <c r="H909" s="53">
        <v>0</v>
      </c>
    </row>
    <row r="910" spans="1:8" ht="26.1" customHeight="1">
      <c r="A910" s="202" t="s">
        <v>215</v>
      </c>
      <c r="B910" s="203"/>
      <c r="C910" s="203"/>
      <c r="D910" s="203"/>
      <c r="E910" s="51" t="s">
        <v>2</v>
      </c>
      <c r="F910" s="52">
        <v>5.6198E-5</v>
      </c>
      <c r="G910" s="19">
        <v>9.23</v>
      </c>
      <c r="H910" s="53">
        <v>0</v>
      </c>
    </row>
    <row r="911" spans="1:8" ht="26.1" customHeight="1">
      <c r="A911" s="202" t="s">
        <v>337</v>
      </c>
      <c r="B911" s="203"/>
      <c r="C911" s="203"/>
      <c r="D911" s="203"/>
      <c r="E911" s="51" t="s">
        <v>27</v>
      </c>
      <c r="F911" s="52">
        <v>2.4599999999999999E-3</v>
      </c>
      <c r="G911" s="19">
        <v>25</v>
      </c>
      <c r="H911" s="53">
        <v>0.06</v>
      </c>
    </row>
    <row r="912" spans="1:8" ht="26.1" customHeight="1">
      <c r="A912" s="202" t="s">
        <v>338</v>
      </c>
      <c r="B912" s="203"/>
      <c r="C912" s="203"/>
      <c r="D912" s="203"/>
      <c r="E912" s="51" t="s">
        <v>231</v>
      </c>
      <c r="F912" s="52">
        <v>0.71008000000000004</v>
      </c>
      <c r="G912" s="19">
        <v>0.5</v>
      </c>
      <c r="H912" s="53">
        <v>0.36</v>
      </c>
    </row>
    <row r="913" spans="1:8" ht="26.1" customHeight="1">
      <c r="A913" s="202" t="s">
        <v>204</v>
      </c>
      <c r="B913" s="203"/>
      <c r="C913" s="203"/>
      <c r="D913" s="203"/>
      <c r="E913" s="51" t="s">
        <v>182</v>
      </c>
      <c r="F913" s="52">
        <v>3.7179999999999998E-2</v>
      </c>
      <c r="G913" s="19">
        <v>0.01</v>
      </c>
      <c r="H913" s="53">
        <v>0</v>
      </c>
    </row>
    <row r="914" spans="1:8" ht="26.1" customHeight="1">
      <c r="A914" s="202" t="s">
        <v>205</v>
      </c>
      <c r="B914" s="203"/>
      <c r="C914" s="203"/>
      <c r="D914" s="203"/>
      <c r="E914" s="51" t="s">
        <v>182</v>
      </c>
      <c r="F914" s="52">
        <v>3.7179999999999998E-2</v>
      </c>
      <c r="G914" s="19">
        <v>0.43</v>
      </c>
      <c r="H914" s="53">
        <v>0.02</v>
      </c>
    </row>
    <row r="915" spans="1:8" ht="26.1" customHeight="1">
      <c r="A915" s="202" t="s">
        <v>206</v>
      </c>
      <c r="B915" s="203"/>
      <c r="C915" s="203"/>
      <c r="D915" s="203"/>
      <c r="E915" s="51" t="s">
        <v>182</v>
      </c>
      <c r="F915" s="52">
        <v>3.7179999999999998E-2</v>
      </c>
      <c r="G915" s="19">
        <v>0.02</v>
      </c>
      <c r="H915" s="53">
        <v>0</v>
      </c>
    </row>
    <row r="916" spans="1:8" ht="26.1" customHeight="1">
      <c r="A916" s="202" t="s">
        <v>207</v>
      </c>
      <c r="B916" s="203"/>
      <c r="C916" s="203"/>
      <c r="D916" s="203"/>
      <c r="E916" s="51" t="s">
        <v>182</v>
      </c>
      <c r="F916" s="52">
        <v>3.7179999999999998E-2</v>
      </c>
      <c r="G916" s="19">
        <v>0.37</v>
      </c>
      <c r="H916" s="53">
        <v>0.01</v>
      </c>
    </row>
    <row r="917" spans="1:8" ht="26.1" customHeight="1">
      <c r="A917" s="202" t="s">
        <v>210</v>
      </c>
      <c r="B917" s="203"/>
      <c r="C917" s="203"/>
      <c r="D917" s="203"/>
      <c r="E917" s="51" t="s">
        <v>209</v>
      </c>
      <c r="F917" s="52">
        <v>5.10652E-4</v>
      </c>
      <c r="G917" s="19">
        <v>8.9</v>
      </c>
      <c r="H917" s="53">
        <v>0</v>
      </c>
    </row>
    <row r="918" spans="1:8" ht="26.1" customHeight="1">
      <c r="A918" s="202" t="s">
        <v>211</v>
      </c>
      <c r="B918" s="203"/>
      <c r="C918" s="203"/>
      <c r="D918" s="203"/>
      <c r="E918" s="51" t="s">
        <v>2</v>
      </c>
      <c r="F918" s="52">
        <v>4.1450940000000002E-3</v>
      </c>
      <c r="G918" s="19">
        <v>1.1000000000000001</v>
      </c>
      <c r="H918" s="53">
        <v>0</v>
      </c>
    </row>
    <row r="919" spans="1:8" ht="26.1" customHeight="1">
      <c r="A919" s="202" t="s">
        <v>212</v>
      </c>
      <c r="B919" s="203"/>
      <c r="C919" s="203"/>
      <c r="D919" s="203"/>
      <c r="E919" s="51" t="s">
        <v>2</v>
      </c>
      <c r="F919" s="52">
        <v>9.8388999999999996E-5</v>
      </c>
      <c r="G919" s="19">
        <v>29.37</v>
      </c>
      <c r="H919" s="53">
        <v>0</v>
      </c>
    </row>
    <row r="920" spans="1:8" ht="26.1" customHeight="1">
      <c r="A920" s="202" t="s">
        <v>213</v>
      </c>
      <c r="B920" s="203"/>
      <c r="C920" s="203"/>
      <c r="D920" s="203"/>
      <c r="E920" s="51" t="s">
        <v>2</v>
      </c>
      <c r="F920" s="52">
        <v>2.9807899999999998E-4</v>
      </c>
      <c r="G920" s="19">
        <v>5.62</v>
      </c>
      <c r="H920" s="53">
        <v>0</v>
      </c>
    </row>
    <row r="921" spans="1:8" ht="26.1" customHeight="1">
      <c r="A921" s="202" t="s">
        <v>214</v>
      </c>
      <c r="B921" s="203"/>
      <c r="C921" s="203"/>
      <c r="D921" s="203"/>
      <c r="E921" s="51" t="s">
        <v>2</v>
      </c>
      <c r="F921" s="52">
        <v>3.37189E-4</v>
      </c>
      <c r="G921" s="19">
        <v>5.21</v>
      </c>
      <c r="H921" s="53">
        <v>0</v>
      </c>
    </row>
    <row r="922" spans="1:8" ht="26.1" customHeight="1">
      <c r="A922" s="202" t="s">
        <v>216</v>
      </c>
      <c r="B922" s="203"/>
      <c r="C922" s="203"/>
      <c r="D922" s="203"/>
      <c r="E922" s="51" t="s">
        <v>2</v>
      </c>
      <c r="F922" s="52">
        <v>1.01501E-4</v>
      </c>
      <c r="G922" s="19">
        <v>6.79</v>
      </c>
      <c r="H922" s="53">
        <v>0</v>
      </c>
    </row>
    <row r="923" spans="1:8" ht="26.1" customHeight="1">
      <c r="A923" s="202" t="s">
        <v>34</v>
      </c>
      <c r="B923" s="203"/>
      <c r="C923" s="203"/>
      <c r="D923" s="203"/>
      <c r="E923" s="51" t="s">
        <v>2</v>
      </c>
      <c r="F923" s="52">
        <v>1</v>
      </c>
      <c r="G923" s="19">
        <v>221.36</v>
      </c>
      <c r="H923" s="53">
        <v>221.36</v>
      </c>
    </row>
    <row r="924" spans="1:8" ht="26.1" customHeight="1">
      <c r="A924" s="197" t="s">
        <v>218</v>
      </c>
      <c r="B924" s="198"/>
      <c r="C924" s="198"/>
      <c r="D924" s="198"/>
      <c r="E924" s="198"/>
      <c r="F924" s="199"/>
      <c r="G924" s="198"/>
      <c r="H924" s="20">
        <v>221.86</v>
      </c>
    </row>
    <row r="925" spans="1:8" ht="26.1" customHeight="1">
      <c r="A925" s="200" t="s">
        <v>219</v>
      </c>
      <c r="B925" s="201"/>
      <c r="C925" s="201"/>
      <c r="D925" s="201"/>
      <c r="E925" s="201"/>
      <c r="F925" s="224"/>
      <c r="G925" s="201"/>
      <c r="H925" s="50">
        <v>222.26</v>
      </c>
    </row>
    <row r="926" spans="1:8" ht="26.1" customHeight="1">
      <c r="A926" s="200" t="s">
        <v>220</v>
      </c>
      <c r="B926" s="201"/>
      <c r="C926" s="201"/>
      <c r="D926" s="201"/>
      <c r="E926" s="201"/>
      <c r="F926" s="224"/>
      <c r="G926" s="201"/>
      <c r="H926" s="50">
        <v>55.63</v>
      </c>
    </row>
    <row r="927" spans="1:8" ht="26.1" customHeight="1">
      <c r="A927" s="200" t="s">
        <v>221</v>
      </c>
      <c r="B927" s="201"/>
      <c r="C927" s="201"/>
      <c r="D927" s="201"/>
      <c r="E927" s="201"/>
      <c r="F927" s="224"/>
      <c r="G927" s="201"/>
      <c r="H927" s="50">
        <v>277.89</v>
      </c>
    </row>
    <row r="928" spans="1:8" ht="26.1" customHeight="1">
      <c r="A928" s="227"/>
      <c r="B928" s="228"/>
      <c r="C928" s="228"/>
      <c r="D928" s="228"/>
      <c r="E928" s="228"/>
      <c r="F928" s="228"/>
      <c r="G928" s="228"/>
      <c r="H928" s="229"/>
    </row>
    <row r="929" spans="1:8" ht="26.1" customHeight="1">
      <c r="A929" s="200" t="s">
        <v>339</v>
      </c>
      <c r="B929" s="201"/>
      <c r="C929" s="201"/>
      <c r="D929" s="201"/>
      <c r="E929" s="220" t="s">
        <v>237</v>
      </c>
      <c r="F929" s="221"/>
      <c r="G929" s="222"/>
      <c r="H929" s="223"/>
    </row>
    <row r="930" spans="1:8" ht="26.1" customHeight="1">
      <c r="A930" s="204" t="s">
        <v>340</v>
      </c>
      <c r="B930" s="205"/>
      <c r="C930" s="205"/>
      <c r="D930" s="205"/>
      <c r="E930" s="205"/>
      <c r="F930" s="206"/>
      <c r="G930" s="205"/>
      <c r="H930" s="207"/>
    </row>
    <row r="931" spans="1:8" ht="26.1" customHeight="1">
      <c r="A931" s="200" t="s">
        <v>177</v>
      </c>
      <c r="B931" s="201"/>
      <c r="C931" s="201"/>
      <c r="D931" s="201"/>
      <c r="E931" s="47" t="s">
        <v>2</v>
      </c>
      <c r="F931" s="48" t="s">
        <v>178</v>
      </c>
      <c r="G931" s="49" t="s">
        <v>179</v>
      </c>
      <c r="H931" s="50" t="s">
        <v>180</v>
      </c>
    </row>
    <row r="932" spans="1:8" ht="26.1" customHeight="1">
      <c r="A932" s="202" t="s">
        <v>181</v>
      </c>
      <c r="B932" s="203"/>
      <c r="C932" s="203"/>
      <c r="D932" s="203"/>
      <c r="E932" s="51" t="s">
        <v>182</v>
      </c>
      <c r="F932" s="52">
        <v>0.90593503799999997</v>
      </c>
      <c r="G932" s="19">
        <v>4.68</v>
      </c>
      <c r="H932" s="53">
        <v>4.24</v>
      </c>
    </row>
    <row r="933" spans="1:8" ht="26.1" customHeight="1">
      <c r="A933" s="202" t="s">
        <v>239</v>
      </c>
      <c r="B933" s="203"/>
      <c r="C933" s="203"/>
      <c r="D933" s="203"/>
      <c r="E933" s="51" t="s">
        <v>182</v>
      </c>
      <c r="F933" s="52">
        <v>0.86453500000000005</v>
      </c>
      <c r="G933" s="19">
        <v>6.65</v>
      </c>
      <c r="H933" s="53">
        <v>5.75</v>
      </c>
    </row>
    <row r="934" spans="1:8" ht="26.1" customHeight="1">
      <c r="A934" s="197" t="s">
        <v>184</v>
      </c>
      <c r="B934" s="198"/>
      <c r="C934" s="198"/>
      <c r="D934" s="198"/>
      <c r="E934" s="198"/>
      <c r="F934" s="199"/>
      <c r="G934" s="198"/>
      <c r="H934" s="53">
        <v>9.99</v>
      </c>
    </row>
    <row r="935" spans="1:8" ht="26.1" customHeight="1">
      <c r="A935" s="197" t="s">
        <v>185</v>
      </c>
      <c r="B935" s="198"/>
      <c r="C935" s="198"/>
      <c r="D935" s="198"/>
      <c r="E935" s="198"/>
      <c r="F935" s="199"/>
      <c r="G935" s="198"/>
      <c r="H935" s="20">
        <v>8.73</v>
      </c>
    </row>
    <row r="936" spans="1:8" ht="26.1" customHeight="1">
      <c r="A936" s="197" t="s">
        <v>186</v>
      </c>
      <c r="B936" s="198"/>
      <c r="C936" s="198"/>
      <c r="D936" s="198"/>
      <c r="E936" s="198"/>
      <c r="F936" s="199"/>
      <c r="G936" s="198"/>
      <c r="H936" s="20">
        <v>18.72</v>
      </c>
    </row>
    <row r="937" spans="1:8" ht="26.1" customHeight="1">
      <c r="A937" s="200" t="s">
        <v>187</v>
      </c>
      <c r="B937" s="201"/>
      <c r="C937" s="201"/>
      <c r="D937" s="201"/>
      <c r="E937" s="47" t="s">
        <v>2</v>
      </c>
      <c r="F937" s="48" t="s">
        <v>188</v>
      </c>
      <c r="G937" s="49" t="s">
        <v>179</v>
      </c>
      <c r="H937" s="50" t="s">
        <v>180</v>
      </c>
    </row>
    <row r="938" spans="1:8" ht="26.1" customHeight="1">
      <c r="A938" s="202" t="s">
        <v>189</v>
      </c>
      <c r="B938" s="203"/>
      <c r="C938" s="203"/>
      <c r="D938" s="203"/>
      <c r="E938" s="51" t="s">
        <v>2</v>
      </c>
      <c r="F938" s="52">
        <v>7.6765000000000001E-5</v>
      </c>
      <c r="G938" s="19">
        <v>590.54999999999995</v>
      </c>
      <c r="H938" s="53">
        <v>0.05</v>
      </c>
    </row>
    <row r="939" spans="1:8" ht="26.1" customHeight="1">
      <c r="A939" s="202" t="s">
        <v>190</v>
      </c>
      <c r="B939" s="203"/>
      <c r="C939" s="203"/>
      <c r="D939" s="203"/>
      <c r="E939" s="51" t="s">
        <v>2</v>
      </c>
      <c r="F939" s="52">
        <v>7.6765000000000001E-5</v>
      </c>
      <c r="G939" s="19">
        <v>716.26</v>
      </c>
      <c r="H939" s="53">
        <v>0.05</v>
      </c>
    </row>
    <row r="940" spans="1:8" ht="26.1" customHeight="1">
      <c r="A940" s="202" t="s">
        <v>191</v>
      </c>
      <c r="B940" s="203"/>
      <c r="C940" s="203"/>
      <c r="D940" s="203"/>
      <c r="E940" s="51" t="s">
        <v>2</v>
      </c>
      <c r="F940" s="52">
        <v>1.17846E-4</v>
      </c>
      <c r="G940" s="19">
        <v>694.73</v>
      </c>
      <c r="H940" s="53">
        <v>0.08</v>
      </c>
    </row>
    <row r="941" spans="1:8" ht="26.1" customHeight="1">
      <c r="A941" s="202" t="s">
        <v>192</v>
      </c>
      <c r="B941" s="203"/>
      <c r="C941" s="203"/>
      <c r="D941" s="203"/>
      <c r="E941" s="51" t="s">
        <v>2</v>
      </c>
      <c r="F941" s="52">
        <v>9.4345999999999994E-5</v>
      </c>
      <c r="G941" s="19">
        <v>218.74</v>
      </c>
      <c r="H941" s="53">
        <v>0.02</v>
      </c>
    </row>
    <row r="942" spans="1:8" ht="26.1" customHeight="1">
      <c r="A942" s="202" t="s">
        <v>202</v>
      </c>
      <c r="B942" s="203"/>
      <c r="C942" s="203"/>
      <c r="D942" s="203"/>
      <c r="E942" s="51" t="s">
        <v>2</v>
      </c>
      <c r="F942" s="52">
        <v>3.5806299999999999E-4</v>
      </c>
      <c r="G942" s="19">
        <v>208.52</v>
      </c>
      <c r="H942" s="53">
        <v>7.0000000000000007E-2</v>
      </c>
    </row>
    <row r="943" spans="1:8" ht="26.1" customHeight="1">
      <c r="A943" s="202" t="s">
        <v>203</v>
      </c>
      <c r="B943" s="203"/>
      <c r="C943" s="203"/>
      <c r="D943" s="203"/>
      <c r="E943" s="51" t="s">
        <v>2</v>
      </c>
      <c r="F943" s="52">
        <v>4.7138300000000002E-4</v>
      </c>
      <c r="G943" s="19">
        <v>138.4</v>
      </c>
      <c r="H943" s="53">
        <v>7.0000000000000007E-2</v>
      </c>
    </row>
    <row r="944" spans="1:8" ht="26.1" customHeight="1">
      <c r="A944" s="202" t="s">
        <v>208</v>
      </c>
      <c r="B944" s="203"/>
      <c r="C944" s="203"/>
      <c r="D944" s="203"/>
      <c r="E944" s="51" t="s">
        <v>209</v>
      </c>
      <c r="F944" s="52">
        <v>2.7868670000000002E-3</v>
      </c>
      <c r="G944" s="19">
        <v>47.47</v>
      </c>
      <c r="H944" s="53">
        <v>0.13</v>
      </c>
    </row>
    <row r="945" spans="1:8" ht="26.1" customHeight="1">
      <c r="A945" s="202" t="s">
        <v>195</v>
      </c>
      <c r="B945" s="203"/>
      <c r="C945" s="203"/>
      <c r="D945" s="203"/>
      <c r="E945" s="51" t="s">
        <v>2</v>
      </c>
      <c r="F945" s="52">
        <v>2.1589949999999999E-3</v>
      </c>
      <c r="G945" s="19">
        <v>168.13</v>
      </c>
      <c r="H945" s="53">
        <v>0.36</v>
      </c>
    </row>
    <row r="946" spans="1:8" ht="26.1" customHeight="1">
      <c r="A946" s="202" t="s">
        <v>196</v>
      </c>
      <c r="B946" s="203"/>
      <c r="C946" s="203"/>
      <c r="D946" s="203"/>
      <c r="E946" s="51" t="s">
        <v>2</v>
      </c>
      <c r="F946" s="52">
        <v>1.2533069999999999E-3</v>
      </c>
      <c r="G946" s="19">
        <v>116.2</v>
      </c>
      <c r="H946" s="53">
        <v>0.15</v>
      </c>
    </row>
    <row r="947" spans="1:8" ht="26.1" customHeight="1">
      <c r="A947" s="202" t="s">
        <v>197</v>
      </c>
      <c r="B947" s="203"/>
      <c r="C947" s="203"/>
      <c r="D947" s="203"/>
      <c r="E947" s="51" t="s">
        <v>2</v>
      </c>
      <c r="F947" s="52">
        <v>1.8712570000000001E-3</v>
      </c>
      <c r="G947" s="19">
        <v>132.27000000000001</v>
      </c>
      <c r="H947" s="53">
        <v>0.25</v>
      </c>
    </row>
    <row r="948" spans="1:8" ht="26.1" customHeight="1">
      <c r="A948" s="202" t="s">
        <v>198</v>
      </c>
      <c r="B948" s="203"/>
      <c r="C948" s="203"/>
      <c r="D948" s="203"/>
      <c r="E948" s="51" t="s">
        <v>199</v>
      </c>
      <c r="F948" s="52">
        <v>2.6310740000000002E-3</v>
      </c>
      <c r="G948" s="19">
        <v>17.21</v>
      </c>
      <c r="H948" s="53">
        <v>0.05</v>
      </c>
    </row>
    <row r="949" spans="1:8" ht="26.1" customHeight="1">
      <c r="A949" s="202" t="s">
        <v>200</v>
      </c>
      <c r="B949" s="203"/>
      <c r="C949" s="203"/>
      <c r="D949" s="203"/>
      <c r="E949" s="51" t="s">
        <v>2</v>
      </c>
      <c r="F949" s="52">
        <v>1.156872E-3</v>
      </c>
      <c r="G949" s="19">
        <v>112</v>
      </c>
      <c r="H949" s="53">
        <v>0.13</v>
      </c>
    </row>
    <row r="950" spans="1:8" ht="26.1" customHeight="1">
      <c r="A950" s="202" t="s">
        <v>201</v>
      </c>
      <c r="B950" s="203"/>
      <c r="C950" s="203"/>
      <c r="D950" s="203"/>
      <c r="E950" s="51" t="s">
        <v>2</v>
      </c>
      <c r="F950" s="52">
        <v>2.6310740000000002E-3</v>
      </c>
      <c r="G950" s="19">
        <v>20.47</v>
      </c>
      <c r="H950" s="53">
        <v>0.05</v>
      </c>
    </row>
    <row r="951" spans="1:8" ht="26.1" customHeight="1">
      <c r="A951" s="202" t="s">
        <v>215</v>
      </c>
      <c r="B951" s="203"/>
      <c r="C951" s="203"/>
      <c r="D951" s="203"/>
      <c r="E951" s="51" t="s">
        <v>2</v>
      </c>
      <c r="F951" s="52">
        <v>2.6310740000000002E-3</v>
      </c>
      <c r="G951" s="19">
        <v>9.23</v>
      </c>
      <c r="H951" s="53">
        <v>0.02</v>
      </c>
    </row>
    <row r="952" spans="1:8" ht="26.1" customHeight="1">
      <c r="A952" s="202" t="s">
        <v>337</v>
      </c>
      <c r="B952" s="203"/>
      <c r="C952" s="203"/>
      <c r="D952" s="203"/>
      <c r="E952" s="51" t="s">
        <v>27</v>
      </c>
      <c r="F952" s="52">
        <v>5.5199999999999997E-3</v>
      </c>
      <c r="G952" s="19">
        <v>25</v>
      </c>
      <c r="H952" s="53">
        <v>0.14000000000000001</v>
      </c>
    </row>
    <row r="953" spans="1:8" ht="26.1" customHeight="1">
      <c r="A953" s="202" t="s">
        <v>338</v>
      </c>
      <c r="B953" s="203"/>
      <c r="C953" s="203"/>
      <c r="D953" s="203"/>
      <c r="E953" s="51" t="s">
        <v>231</v>
      </c>
      <c r="F953" s="52">
        <v>2.1192479999999998</v>
      </c>
      <c r="G953" s="19">
        <v>0.5</v>
      </c>
      <c r="H953" s="53">
        <v>1.06</v>
      </c>
    </row>
    <row r="954" spans="1:8" ht="26.1" customHeight="1">
      <c r="A954" s="202" t="s">
        <v>204</v>
      </c>
      <c r="B954" s="203"/>
      <c r="C954" s="203"/>
      <c r="D954" s="203"/>
      <c r="E954" s="51" t="s">
        <v>182</v>
      </c>
      <c r="F954" s="52">
        <v>1.740704</v>
      </c>
      <c r="G954" s="19">
        <v>0.01</v>
      </c>
      <c r="H954" s="53">
        <v>0.02</v>
      </c>
    </row>
    <row r="955" spans="1:8" ht="26.1" customHeight="1">
      <c r="A955" s="202" t="s">
        <v>205</v>
      </c>
      <c r="B955" s="203"/>
      <c r="C955" s="203"/>
      <c r="D955" s="203"/>
      <c r="E955" s="51" t="s">
        <v>182</v>
      </c>
      <c r="F955" s="52">
        <v>1.740704</v>
      </c>
      <c r="G955" s="19">
        <v>0.43</v>
      </c>
      <c r="H955" s="53">
        <v>0.75</v>
      </c>
    </row>
    <row r="956" spans="1:8" ht="26.1" customHeight="1">
      <c r="A956" s="202" t="s">
        <v>206</v>
      </c>
      <c r="B956" s="203"/>
      <c r="C956" s="203"/>
      <c r="D956" s="203"/>
      <c r="E956" s="51" t="s">
        <v>182</v>
      </c>
      <c r="F956" s="52">
        <v>1.740704</v>
      </c>
      <c r="G956" s="19">
        <v>0.02</v>
      </c>
      <c r="H956" s="53">
        <v>0.03</v>
      </c>
    </row>
    <row r="957" spans="1:8" ht="26.1" customHeight="1">
      <c r="A957" s="202" t="s">
        <v>207</v>
      </c>
      <c r="B957" s="203"/>
      <c r="C957" s="203"/>
      <c r="D957" s="203"/>
      <c r="E957" s="51" t="s">
        <v>182</v>
      </c>
      <c r="F957" s="52">
        <v>1.740704</v>
      </c>
      <c r="G957" s="19">
        <v>0.37</v>
      </c>
      <c r="H957" s="53">
        <v>0.64</v>
      </c>
    </row>
    <row r="958" spans="1:8" ht="26.1" customHeight="1">
      <c r="A958" s="202" t="s">
        <v>210</v>
      </c>
      <c r="B958" s="203"/>
      <c r="C958" s="203"/>
      <c r="D958" s="203"/>
      <c r="E958" s="51" t="s">
        <v>209</v>
      </c>
      <c r="F958" s="52">
        <v>2.3907873E-2</v>
      </c>
      <c r="G958" s="19">
        <v>8.9</v>
      </c>
      <c r="H958" s="53">
        <v>0.21</v>
      </c>
    </row>
    <row r="959" spans="1:8" ht="26.1" customHeight="1">
      <c r="A959" s="202" t="s">
        <v>211</v>
      </c>
      <c r="B959" s="203"/>
      <c r="C959" s="203"/>
      <c r="D959" s="203"/>
      <c r="E959" s="51" t="s">
        <v>2</v>
      </c>
      <c r="F959" s="52">
        <v>0.19406621499999999</v>
      </c>
      <c r="G959" s="19">
        <v>1.1000000000000001</v>
      </c>
      <c r="H959" s="53">
        <v>0.21</v>
      </c>
    </row>
    <row r="960" spans="1:8" ht="26.1" customHeight="1">
      <c r="A960" s="202" t="s">
        <v>212</v>
      </c>
      <c r="B960" s="203"/>
      <c r="C960" s="203"/>
      <c r="D960" s="203"/>
      <c r="E960" s="51" t="s">
        <v>2</v>
      </c>
      <c r="F960" s="52">
        <v>4.6064249999999999E-3</v>
      </c>
      <c r="G960" s="19">
        <v>29.37</v>
      </c>
      <c r="H960" s="53">
        <v>0.14000000000000001</v>
      </c>
    </row>
    <row r="961" spans="1:8" ht="26.1" customHeight="1">
      <c r="A961" s="202" t="s">
        <v>213</v>
      </c>
      <c r="B961" s="203"/>
      <c r="C961" s="203"/>
      <c r="D961" s="203"/>
      <c r="E961" s="51" t="s">
        <v>2</v>
      </c>
      <c r="F961" s="52">
        <v>1.3955571999999999E-2</v>
      </c>
      <c r="G961" s="19">
        <v>5.62</v>
      </c>
      <c r="H961" s="53">
        <v>0.08</v>
      </c>
    </row>
    <row r="962" spans="1:8" ht="26.1" customHeight="1">
      <c r="A962" s="202" t="s">
        <v>214</v>
      </c>
      <c r="B962" s="203"/>
      <c r="C962" s="203"/>
      <c r="D962" s="203"/>
      <c r="E962" s="51" t="s">
        <v>2</v>
      </c>
      <c r="F962" s="52">
        <v>1.5786619000000002E-2</v>
      </c>
      <c r="G962" s="19">
        <v>5.21</v>
      </c>
      <c r="H962" s="53">
        <v>0.08</v>
      </c>
    </row>
    <row r="963" spans="1:8" ht="26.1" customHeight="1">
      <c r="A963" s="202" t="s">
        <v>216</v>
      </c>
      <c r="B963" s="203"/>
      <c r="C963" s="203"/>
      <c r="D963" s="203"/>
      <c r="E963" s="51" t="s">
        <v>2</v>
      </c>
      <c r="F963" s="52">
        <v>4.7521220000000001E-3</v>
      </c>
      <c r="G963" s="19">
        <v>6.79</v>
      </c>
      <c r="H963" s="53">
        <v>0.03</v>
      </c>
    </row>
    <row r="964" spans="1:8" ht="26.1" customHeight="1">
      <c r="A964" s="202" t="s">
        <v>341</v>
      </c>
      <c r="B964" s="203"/>
      <c r="C964" s="203"/>
      <c r="D964" s="203"/>
      <c r="E964" s="51" t="s">
        <v>2</v>
      </c>
      <c r="F964" s="52">
        <v>4</v>
      </c>
      <c r="G964" s="19">
        <v>24.81</v>
      </c>
      <c r="H964" s="53">
        <v>99.24</v>
      </c>
    </row>
    <row r="965" spans="1:8" ht="26.1" customHeight="1">
      <c r="A965" s="197" t="s">
        <v>218</v>
      </c>
      <c r="B965" s="198"/>
      <c r="C965" s="198"/>
      <c r="D965" s="198"/>
      <c r="E965" s="198"/>
      <c r="F965" s="199"/>
      <c r="G965" s="198"/>
      <c r="H965" s="20">
        <v>104.12</v>
      </c>
    </row>
    <row r="966" spans="1:8" ht="26.1" customHeight="1">
      <c r="A966" s="200" t="s">
        <v>219</v>
      </c>
      <c r="B966" s="201"/>
      <c r="C966" s="201"/>
      <c r="D966" s="201"/>
      <c r="E966" s="201"/>
      <c r="F966" s="224"/>
      <c r="G966" s="201"/>
      <c r="H966" s="50">
        <v>122.84</v>
      </c>
    </row>
    <row r="967" spans="1:8" ht="26.1" customHeight="1">
      <c r="A967" s="200" t="s">
        <v>220</v>
      </c>
      <c r="B967" s="201"/>
      <c r="C967" s="201"/>
      <c r="D967" s="201"/>
      <c r="E967" s="201"/>
      <c r="F967" s="224"/>
      <c r="G967" s="201"/>
      <c r="H967" s="50">
        <v>30.75</v>
      </c>
    </row>
    <row r="968" spans="1:8" ht="26.1" customHeight="1">
      <c r="A968" s="200" t="s">
        <v>221</v>
      </c>
      <c r="B968" s="201"/>
      <c r="C968" s="201"/>
      <c r="D968" s="201"/>
      <c r="E968" s="201"/>
      <c r="F968" s="224"/>
      <c r="G968" s="201"/>
      <c r="H968" s="50">
        <v>153.59</v>
      </c>
    </row>
    <row r="969" spans="1:8" ht="26.1" customHeight="1">
      <c r="A969" s="202"/>
      <c r="B969" s="203"/>
      <c r="C969" s="203"/>
      <c r="D969" s="203"/>
      <c r="E969" s="203"/>
      <c r="F969" s="225"/>
      <c r="G969" s="203"/>
      <c r="H969" s="226"/>
    </row>
    <row r="970" spans="1:8" ht="26.1" customHeight="1">
      <c r="A970" s="236" t="s">
        <v>441</v>
      </c>
      <c r="B970" s="237"/>
      <c r="C970" s="237"/>
      <c r="D970" s="238"/>
      <c r="E970" s="220" t="s">
        <v>237</v>
      </c>
      <c r="F970" s="221"/>
      <c r="G970" s="222"/>
      <c r="H970" s="223"/>
    </row>
    <row r="971" spans="1:8" ht="26.1" customHeight="1">
      <c r="A971" s="239" t="s">
        <v>439</v>
      </c>
      <c r="B971" s="240"/>
      <c r="C971" s="240"/>
      <c r="D971" s="240"/>
      <c r="E971" s="240"/>
      <c r="F971" s="241"/>
      <c r="G971" s="240"/>
      <c r="H971" s="242"/>
    </row>
    <row r="972" spans="1:8" ht="26.1" customHeight="1">
      <c r="A972" s="202"/>
      <c r="B972" s="203"/>
      <c r="C972" s="203"/>
      <c r="D972" s="203"/>
      <c r="E972" s="203"/>
      <c r="F972" s="225"/>
      <c r="G972" s="203"/>
      <c r="H972" s="226"/>
    </row>
    <row r="973" spans="1:8" ht="26.1" customHeight="1">
      <c r="A973" s="200" t="s">
        <v>177</v>
      </c>
      <c r="B973" s="201"/>
      <c r="C973" s="201"/>
      <c r="D973" s="201"/>
      <c r="E973" s="47" t="s">
        <v>2</v>
      </c>
      <c r="F973" s="130" t="s">
        <v>178</v>
      </c>
      <c r="G973" s="49" t="s">
        <v>179</v>
      </c>
      <c r="H973" s="50" t="s">
        <v>180</v>
      </c>
    </row>
    <row r="974" spans="1:8" ht="26.1" customHeight="1">
      <c r="A974" s="202" t="s">
        <v>181</v>
      </c>
      <c r="B974" s="203"/>
      <c r="C974" s="203"/>
      <c r="D974" s="203"/>
      <c r="E974" s="51" t="s">
        <v>182</v>
      </c>
      <c r="F974" s="131">
        <v>0.13222300000000001</v>
      </c>
      <c r="G974" s="19">
        <v>4.68</v>
      </c>
      <c r="H974" s="53">
        <v>0.62</v>
      </c>
    </row>
    <row r="975" spans="1:8" ht="26.1" customHeight="1">
      <c r="A975" s="202" t="s">
        <v>225</v>
      </c>
      <c r="B975" s="203"/>
      <c r="C975" s="203"/>
      <c r="D975" s="203"/>
      <c r="E975" s="51" t="s">
        <v>182</v>
      </c>
      <c r="F975" s="131">
        <v>0.13120899999999999</v>
      </c>
      <c r="G975" s="19">
        <v>6.65</v>
      </c>
      <c r="H975" s="53">
        <v>0.87</v>
      </c>
    </row>
    <row r="976" spans="1:8" ht="26.1" customHeight="1">
      <c r="A976" s="197" t="s">
        <v>184</v>
      </c>
      <c r="B976" s="198"/>
      <c r="C976" s="198"/>
      <c r="D976" s="198"/>
      <c r="E976" s="198"/>
      <c r="F976" s="199"/>
      <c r="G976" s="198"/>
      <c r="H976" s="53">
        <v>1.49</v>
      </c>
    </row>
    <row r="977" spans="1:8" ht="26.1" customHeight="1">
      <c r="A977" s="197" t="s">
        <v>185</v>
      </c>
      <c r="B977" s="198"/>
      <c r="C977" s="198"/>
      <c r="D977" s="198"/>
      <c r="E977" s="198"/>
      <c r="F977" s="199"/>
      <c r="G977" s="198"/>
      <c r="H977" s="20">
        <v>1.3</v>
      </c>
    </row>
    <row r="978" spans="1:8" ht="26.1" customHeight="1">
      <c r="A978" s="197" t="s">
        <v>186</v>
      </c>
      <c r="B978" s="198"/>
      <c r="C978" s="198"/>
      <c r="D978" s="198"/>
      <c r="E978" s="198"/>
      <c r="F978" s="199"/>
      <c r="G978" s="198"/>
      <c r="H978" s="20">
        <v>2.79</v>
      </c>
    </row>
    <row r="979" spans="1:8" ht="26.1" customHeight="1">
      <c r="A979" s="200" t="s">
        <v>187</v>
      </c>
      <c r="B979" s="201"/>
      <c r="C979" s="201"/>
      <c r="D979" s="201"/>
      <c r="E979" s="47" t="s">
        <v>2</v>
      </c>
      <c r="F979" s="130" t="s">
        <v>188</v>
      </c>
      <c r="G979" s="49" t="s">
        <v>179</v>
      </c>
      <c r="H979" s="50" t="s">
        <v>180</v>
      </c>
    </row>
    <row r="980" spans="1:8" ht="26.1" customHeight="1">
      <c r="A980" s="202" t="s">
        <v>189</v>
      </c>
      <c r="B980" s="203"/>
      <c r="C980" s="203"/>
      <c r="D980" s="203"/>
      <c r="E980" s="51" t="s">
        <v>2</v>
      </c>
      <c r="F980" s="131">
        <v>1.1466E-5</v>
      </c>
      <c r="G980" s="19">
        <v>590.54999999999995</v>
      </c>
      <c r="H980" s="53">
        <v>0.01</v>
      </c>
    </row>
    <row r="981" spans="1:8" ht="26.1" customHeight="1">
      <c r="A981" s="202" t="s">
        <v>190</v>
      </c>
      <c r="B981" s="203"/>
      <c r="C981" s="203"/>
      <c r="D981" s="203"/>
      <c r="E981" s="51" t="s">
        <v>2</v>
      </c>
      <c r="F981" s="131">
        <v>1.1466E-5</v>
      </c>
      <c r="G981" s="19">
        <v>716.26</v>
      </c>
      <c r="H981" s="53">
        <v>0.01</v>
      </c>
    </row>
    <row r="982" spans="1:8" ht="26.1" customHeight="1">
      <c r="A982" s="202" t="s">
        <v>191</v>
      </c>
      <c r="B982" s="203"/>
      <c r="C982" s="203"/>
      <c r="D982" s="203"/>
      <c r="E982" s="51" t="s">
        <v>2</v>
      </c>
      <c r="F982" s="131">
        <v>1.7601999999999999E-5</v>
      </c>
      <c r="G982" s="19">
        <v>694.73</v>
      </c>
      <c r="H982" s="53">
        <v>0.01</v>
      </c>
    </row>
    <row r="983" spans="1:8" ht="26.1" customHeight="1">
      <c r="A983" s="202" t="s">
        <v>192</v>
      </c>
      <c r="B983" s="203"/>
      <c r="C983" s="203"/>
      <c r="D983" s="203"/>
      <c r="E983" s="51" t="s">
        <v>2</v>
      </c>
      <c r="F983" s="131">
        <v>1.4092E-5</v>
      </c>
      <c r="G983" s="19">
        <v>218.74</v>
      </c>
      <c r="H983" s="53">
        <v>0</v>
      </c>
    </row>
    <row r="984" spans="1:8" ht="26.1" customHeight="1">
      <c r="A984" s="202" t="s">
        <v>202</v>
      </c>
      <c r="B984" s="203"/>
      <c r="C984" s="203"/>
      <c r="D984" s="203"/>
      <c r="E984" s="51" t="s">
        <v>2</v>
      </c>
      <c r="F984" s="131">
        <v>5.3482000000000001E-5</v>
      </c>
      <c r="G984" s="19">
        <v>208.52</v>
      </c>
      <c r="H984" s="53">
        <v>0.01</v>
      </c>
    </row>
    <row r="985" spans="1:8" ht="26.1" customHeight="1">
      <c r="A985" s="202" t="s">
        <v>203</v>
      </c>
      <c r="B985" s="203"/>
      <c r="C985" s="203"/>
      <c r="D985" s="203"/>
      <c r="E985" s="51" t="s">
        <v>2</v>
      </c>
      <c r="F985" s="131">
        <v>7.0407999999999994E-5</v>
      </c>
      <c r="G985" s="19">
        <v>138.4</v>
      </c>
      <c r="H985" s="53">
        <v>0.01</v>
      </c>
    </row>
    <row r="986" spans="1:8" ht="26.1" customHeight="1">
      <c r="A986" s="202" t="s">
        <v>208</v>
      </c>
      <c r="B986" s="203"/>
      <c r="C986" s="203"/>
      <c r="D986" s="203"/>
      <c r="E986" s="51" t="s">
        <v>209</v>
      </c>
      <c r="F986" s="131">
        <v>4.1626E-4</v>
      </c>
      <c r="G986" s="19">
        <v>47.47</v>
      </c>
      <c r="H986" s="53">
        <v>0.02</v>
      </c>
    </row>
    <row r="987" spans="1:8" ht="26.1" customHeight="1">
      <c r="A987" s="202" t="s">
        <v>195</v>
      </c>
      <c r="B987" s="203"/>
      <c r="C987" s="203"/>
      <c r="D987" s="203"/>
      <c r="E987" s="51" t="s">
        <v>2</v>
      </c>
      <c r="F987" s="131">
        <v>3.2247800000000001E-4</v>
      </c>
      <c r="G987" s="19">
        <v>168.13</v>
      </c>
      <c r="H987" s="53">
        <v>0.05</v>
      </c>
    </row>
    <row r="988" spans="1:8" ht="26.1" customHeight="1">
      <c r="A988" s="202" t="s">
        <v>196</v>
      </c>
      <c r="B988" s="203"/>
      <c r="C988" s="203"/>
      <c r="D988" s="203"/>
      <c r="E988" s="51" t="s">
        <v>2</v>
      </c>
      <c r="F988" s="131">
        <v>1.872E-4</v>
      </c>
      <c r="G988" s="19">
        <v>116.2</v>
      </c>
      <c r="H988" s="53">
        <v>0.02</v>
      </c>
    </row>
    <row r="989" spans="1:8" ht="26.1" customHeight="1">
      <c r="A989" s="202" t="s">
        <v>197</v>
      </c>
      <c r="B989" s="203"/>
      <c r="C989" s="203"/>
      <c r="D989" s="203"/>
      <c r="E989" s="51" t="s">
        <v>2</v>
      </c>
      <c r="F989" s="131">
        <v>2.7950000000000002E-4</v>
      </c>
      <c r="G989" s="19">
        <v>132.27000000000001</v>
      </c>
      <c r="H989" s="53">
        <v>0.04</v>
      </c>
    </row>
    <row r="990" spans="1:8" ht="26.1" customHeight="1">
      <c r="A990" s="202" t="s">
        <v>198</v>
      </c>
      <c r="B990" s="203"/>
      <c r="C990" s="203"/>
      <c r="D990" s="203"/>
      <c r="E990" s="51" t="s">
        <v>199</v>
      </c>
      <c r="F990" s="131">
        <v>3.9299000000000002E-4</v>
      </c>
      <c r="G990" s="19">
        <v>17.21</v>
      </c>
      <c r="H990" s="53">
        <v>0.01</v>
      </c>
    </row>
    <row r="991" spans="1:8" ht="26.1" customHeight="1">
      <c r="A991" s="202" t="s">
        <v>200</v>
      </c>
      <c r="B991" s="203"/>
      <c r="C991" s="203"/>
      <c r="D991" s="203"/>
      <c r="E991" s="51" t="s">
        <v>2</v>
      </c>
      <c r="F991" s="131">
        <v>1.7279599999999999E-4</v>
      </c>
      <c r="G991" s="19">
        <v>112</v>
      </c>
      <c r="H991" s="53">
        <v>0.02</v>
      </c>
    </row>
    <row r="992" spans="1:8" ht="26.1" customHeight="1">
      <c r="A992" s="202" t="s">
        <v>201</v>
      </c>
      <c r="B992" s="203"/>
      <c r="C992" s="203"/>
      <c r="D992" s="203"/>
      <c r="E992" s="51" t="s">
        <v>2</v>
      </c>
      <c r="F992" s="131">
        <v>3.9299000000000002E-4</v>
      </c>
      <c r="G992" s="19">
        <v>20.47</v>
      </c>
      <c r="H992" s="53">
        <v>0.01</v>
      </c>
    </row>
    <row r="993" spans="1:8" ht="26.1" customHeight="1">
      <c r="A993" s="202" t="s">
        <v>215</v>
      </c>
      <c r="B993" s="203"/>
      <c r="C993" s="203"/>
      <c r="D993" s="203"/>
      <c r="E993" s="51" t="s">
        <v>2</v>
      </c>
      <c r="F993" s="131">
        <v>3.9299000000000002E-4</v>
      </c>
      <c r="G993" s="19">
        <v>9.23</v>
      </c>
      <c r="H993" s="53">
        <v>0</v>
      </c>
    </row>
    <row r="994" spans="1:8" ht="26.1" customHeight="1">
      <c r="A994" s="202" t="s">
        <v>204</v>
      </c>
      <c r="B994" s="203"/>
      <c r="C994" s="203"/>
      <c r="D994" s="203"/>
      <c r="E994" s="51" t="s">
        <v>182</v>
      </c>
      <c r="F994" s="131">
        <v>0.26</v>
      </c>
      <c r="G994" s="19">
        <v>0.01</v>
      </c>
      <c r="H994" s="53">
        <v>0</v>
      </c>
    </row>
    <row r="995" spans="1:8" ht="26.1" customHeight="1">
      <c r="A995" s="202" t="s">
        <v>205</v>
      </c>
      <c r="B995" s="203"/>
      <c r="C995" s="203"/>
      <c r="D995" s="203"/>
      <c r="E995" s="51" t="s">
        <v>182</v>
      </c>
      <c r="F995" s="131">
        <v>0.26</v>
      </c>
      <c r="G995" s="19">
        <v>0.43</v>
      </c>
      <c r="H995" s="53">
        <v>0.11</v>
      </c>
    </row>
    <row r="996" spans="1:8" ht="26.1" customHeight="1">
      <c r="A996" s="202" t="s">
        <v>206</v>
      </c>
      <c r="B996" s="203"/>
      <c r="C996" s="203"/>
      <c r="D996" s="203"/>
      <c r="E996" s="51" t="s">
        <v>182</v>
      </c>
      <c r="F996" s="131">
        <v>0.26</v>
      </c>
      <c r="G996" s="19">
        <v>0.02</v>
      </c>
      <c r="H996" s="53">
        <v>0.01</v>
      </c>
    </row>
    <row r="997" spans="1:8" ht="26.1" customHeight="1">
      <c r="A997" s="202" t="s">
        <v>207</v>
      </c>
      <c r="B997" s="203"/>
      <c r="C997" s="203"/>
      <c r="D997" s="203"/>
      <c r="E997" s="51" t="s">
        <v>182</v>
      </c>
      <c r="F997" s="131">
        <v>0.26</v>
      </c>
      <c r="G997" s="19">
        <v>0.37</v>
      </c>
      <c r="H997" s="53">
        <v>0.1</v>
      </c>
    </row>
    <row r="998" spans="1:8" ht="26.1" customHeight="1">
      <c r="A998" s="202" t="s">
        <v>210</v>
      </c>
      <c r="B998" s="203"/>
      <c r="C998" s="203"/>
      <c r="D998" s="203"/>
      <c r="E998" s="51" t="s">
        <v>209</v>
      </c>
      <c r="F998" s="131">
        <v>3.5709959999999999E-3</v>
      </c>
      <c r="G998" s="19">
        <v>8.9</v>
      </c>
      <c r="H998" s="53">
        <v>0.03</v>
      </c>
    </row>
    <row r="999" spans="1:8" ht="26.1" customHeight="1">
      <c r="A999" s="202" t="s">
        <v>211</v>
      </c>
      <c r="B999" s="203"/>
      <c r="C999" s="203"/>
      <c r="D999" s="203"/>
      <c r="E999" s="51" t="s">
        <v>2</v>
      </c>
      <c r="F999" s="131">
        <v>2.8986672000000002E-2</v>
      </c>
      <c r="G999" s="19">
        <v>1.1000000000000001</v>
      </c>
      <c r="H999" s="53">
        <v>0.03</v>
      </c>
    </row>
    <row r="1000" spans="1:8" ht="26.1" customHeight="1">
      <c r="A1000" s="202" t="s">
        <v>212</v>
      </c>
      <c r="B1000" s="203"/>
      <c r="C1000" s="203"/>
      <c r="D1000" s="203"/>
      <c r="E1000" s="51" t="s">
        <v>2</v>
      </c>
      <c r="F1000" s="131">
        <v>6.8803799999999997E-4</v>
      </c>
      <c r="G1000" s="19">
        <v>29.37</v>
      </c>
      <c r="H1000" s="53">
        <v>0.02</v>
      </c>
    </row>
    <row r="1001" spans="1:8" ht="26.1" customHeight="1">
      <c r="A1001" s="202" t="s">
        <v>213</v>
      </c>
      <c r="B1001" s="203"/>
      <c r="C1001" s="203"/>
      <c r="D1001" s="203"/>
      <c r="E1001" s="51" t="s">
        <v>2</v>
      </c>
      <c r="F1001" s="131">
        <v>2.084472E-3</v>
      </c>
      <c r="G1001" s="19">
        <v>5.62</v>
      </c>
      <c r="H1001" s="53">
        <v>0.01</v>
      </c>
    </row>
    <row r="1002" spans="1:8" ht="26.1" customHeight="1">
      <c r="A1002" s="202" t="s">
        <v>214</v>
      </c>
      <c r="B1002" s="203"/>
      <c r="C1002" s="203"/>
      <c r="D1002" s="203"/>
      <c r="E1002" s="51" t="s">
        <v>2</v>
      </c>
      <c r="F1002" s="131">
        <v>2.357966E-3</v>
      </c>
      <c r="G1002" s="19">
        <v>5.21</v>
      </c>
      <c r="H1002" s="53">
        <v>0.01</v>
      </c>
    </row>
    <row r="1003" spans="1:8" ht="26.1" customHeight="1">
      <c r="A1003" s="202" t="s">
        <v>216</v>
      </c>
      <c r="B1003" s="203"/>
      <c r="C1003" s="203"/>
      <c r="D1003" s="203"/>
      <c r="E1003" s="51" t="s">
        <v>2</v>
      </c>
      <c r="F1003" s="131">
        <v>7.0980000000000001E-4</v>
      </c>
      <c r="G1003" s="19">
        <v>6.79</v>
      </c>
      <c r="H1003" s="53">
        <v>0</v>
      </c>
    </row>
    <row r="1004" spans="1:8" ht="26.1" customHeight="1">
      <c r="A1004" s="202" t="s">
        <v>348</v>
      </c>
      <c r="B1004" s="203"/>
      <c r="C1004" s="203"/>
      <c r="D1004" s="203"/>
      <c r="E1004" s="51" t="s">
        <v>231</v>
      </c>
      <c r="F1004" s="131">
        <v>0.01</v>
      </c>
      <c r="G1004" s="19">
        <v>10.5</v>
      </c>
      <c r="H1004" s="53">
        <v>0.11</v>
      </c>
    </row>
    <row r="1005" spans="1:8" ht="26.1" customHeight="1">
      <c r="A1005" s="202" t="s">
        <v>352</v>
      </c>
      <c r="B1005" s="203"/>
      <c r="C1005" s="203"/>
      <c r="D1005" s="203"/>
      <c r="E1005" s="51" t="s">
        <v>13</v>
      </c>
      <c r="F1005" s="131">
        <v>0.25</v>
      </c>
      <c r="G1005" s="19">
        <v>6.4</v>
      </c>
      <c r="H1005" s="53">
        <v>1.6</v>
      </c>
    </row>
    <row r="1006" spans="1:8" ht="26.1" customHeight="1">
      <c r="A1006" s="202" t="s">
        <v>349</v>
      </c>
      <c r="B1006" s="203"/>
      <c r="C1006" s="203"/>
      <c r="D1006" s="203"/>
      <c r="E1006" s="51" t="s">
        <v>13</v>
      </c>
      <c r="F1006" s="131">
        <v>0.317</v>
      </c>
      <c r="G1006" s="19">
        <v>6.72</v>
      </c>
      <c r="H1006" s="53">
        <v>2.13</v>
      </c>
    </row>
    <row r="1007" spans="1:8" ht="26.1" customHeight="1">
      <c r="A1007" s="202" t="s">
        <v>440</v>
      </c>
      <c r="B1007" s="203"/>
      <c r="C1007" s="203"/>
      <c r="D1007" s="203"/>
      <c r="E1007" s="51" t="s">
        <v>231</v>
      </c>
      <c r="F1007" s="131">
        <v>0.02</v>
      </c>
      <c r="G1007" s="19">
        <v>10.17</v>
      </c>
      <c r="H1007" s="53">
        <v>0.2</v>
      </c>
    </row>
    <row r="1008" spans="1:8" ht="26.1" customHeight="1">
      <c r="A1008" s="197" t="s">
        <v>218</v>
      </c>
      <c r="B1008" s="198"/>
      <c r="C1008" s="198"/>
      <c r="D1008" s="198"/>
      <c r="E1008" s="198"/>
      <c r="F1008" s="199"/>
      <c r="G1008" s="198"/>
      <c r="H1008" s="20">
        <v>4.59</v>
      </c>
    </row>
    <row r="1009" spans="1:8" ht="26.1" customHeight="1">
      <c r="A1009" s="200" t="s">
        <v>219</v>
      </c>
      <c r="B1009" s="201"/>
      <c r="C1009" s="201"/>
      <c r="D1009" s="201"/>
      <c r="E1009" s="201"/>
      <c r="F1009" s="224"/>
      <c r="G1009" s="201"/>
      <c r="H1009" s="50">
        <v>7.38</v>
      </c>
    </row>
    <row r="1010" spans="1:8" ht="26.1" customHeight="1">
      <c r="A1010" s="200" t="s">
        <v>220</v>
      </c>
      <c r="B1010" s="201"/>
      <c r="C1010" s="201"/>
      <c r="D1010" s="201"/>
      <c r="E1010" s="201"/>
      <c r="F1010" s="224"/>
      <c r="G1010" s="201"/>
      <c r="H1010" s="50">
        <v>1.85</v>
      </c>
    </row>
    <row r="1011" spans="1:8" ht="26.1" customHeight="1">
      <c r="A1011" s="243" t="s">
        <v>221</v>
      </c>
      <c r="B1011" s="244"/>
      <c r="C1011" s="244"/>
      <c r="D1011" s="244"/>
      <c r="E1011" s="244"/>
      <c r="F1011" s="245"/>
      <c r="G1011" s="244"/>
      <c r="H1011" s="132">
        <v>9.23</v>
      </c>
    </row>
    <row r="1012" spans="1:8" ht="26.1" customHeight="1">
      <c r="A1012" s="202"/>
      <c r="B1012" s="203"/>
      <c r="C1012" s="203"/>
      <c r="D1012" s="203"/>
      <c r="E1012" s="203"/>
      <c r="F1012" s="225"/>
      <c r="G1012" s="203"/>
      <c r="H1012" s="226"/>
    </row>
    <row r="1013" spans="1:8" ht="26.1" customHeight="1">
      <c r="A1013" s="230" t="s">
        <v>342</v>
      </c>
      <c r="B1013" s="231"/>
      <c r="C1013" s="231"/>
      <c r="D1013" s="231"/>
      <c r="E1013" s="232" t="s">
        <v>237</v>
      </c>
      <c r="F1013" s="233"/>
      <c r="G1013" s="234"/>
      <c r="H1013" s="235"/>
    </row>
    <row r="1014" spans="1:8" ht="26.1" customHeight="1">
      <c r="A1014" s="204" t="s">
        <v>343</v>
      </c>
      <c r="B1014" s="205"/>
      <c r="C1014" s="205"/>
      <c r="D1014" s="205"/>
      <c r="E1014" s="205"/>
      <c r="F1014" s="206"/>
      <c r="G1014" s="205"/>
      <c r="H1014" s="207"/>
    </row>
    <row r="1015" spans="1:8" ht="26.1" customHeight="1">
      <c r="A1015" s="200" t="s">
        <v>177</v>
      </c>
      <c r="B1015" s="201"/>
      <c r="C1015" s="201"/>
      <c r="D1015" s="201"/>
      <c r="E1015" s="47" t="s">
        <v>2</v>
      </c>
      <c r="F1015" s="48" t="s">
        <v>178</v>
      </c>
      <c r="G1015" s="49" t="s">
        <v>179</v>
      </c>
      <c r="H1015" s="50" t="s">
        <v>180</v>
      </c>
    </row>
    <row r="1016" spans="1:8" ht="26.1" customHeight="1">
      <c r="A1016" s="202" t="s">
        <v>344</v>
      </c>
      <c r="B1016" s="203"/>
      <c r="C1016" s="203"/>
      <c r="D1016" s="203"/>
      <c r="E1016" s="51" t="s">
        <v>182</v>
      </c>
      <c r="F1016" s="52">
        <v>4.2523008000000001E-2</v>
      </c>
      <c r="G1016" s="19">
        <v>4.75</v>
      </c>
      <c r="H1016" s="53">
        <v>0.2</v>
      </c>
    </row>
    <row r="1017" spans="1:8" ht="26.1" customHeight="1">
      <c r="A1017" s="202" t="s">
        <v>225</v>
      </c>
      <c r="B1017" s="203"/>
      <c r="C1017" s="203"/>
      <c r="D1017" s="203"/>
      <c r="E1017" s="51" t="s">
        <v>182</v>
      </c>
      <c r="F1017" s="52">
        <v>0.168116073</v>
      </c>
      <c r="G1017" s="19">
        <v>6.65</v>
      </c>
      <c r="H1017" s="53">
        <v>1.1200000000000001</v>
      </c>
    </row>
    <row r="1018" spans="1:8" ht="26.1" customHeight="1">
      <c r="A1018" s="202" t="s">
        <v>345</v>
      </c>
      <c r="B1018" s="203"/>
      <c r="C1018" s="203"/>
      <c r="D1018" s="203"/>
      <c r="E1018" s="51" t="s">
        <v>182</v>
      </c>
      <c r="F1018" s="52">
        <v>0.16190399999999999</v>
      </c>
      <c r="G1018" s="19">
        <v>5.23</v>
      </c>
      <c r="H1018" s="53">
        <v>0.85</v>
      </c>
    </row>
    <row r="1019" spans="1:8" ht="26.1" customHeight="1">
      <c r="A1019" s="202" t="s">
        <v>181</v>
      </c>
      <c r="B1019" s="203"/>
      <c r="C1019" s="203"/>
      <c r="D1019" s="203"/>
      <c r="E1019" s="51" t="s">
        <v>182</v>
      </c>
      <c r="F1019" s="52">
        <v>0.47430017499999999</v>
      </c>
      <c r="G1019" s="19">
        <v>4.68</v>
      </c>
      <c r="H1019" s="53">
        <v>2.2200000000000002</v>
      </c>
    </row>
    <row r="1020" spans="1:8" ht="26.1" customHeight="1">
      <c r="A1020" s="202" t="s">
        <v>239</v>
      </c>
      <c r="B1020" s="203"/>
      <c r="C1020" s="203"/>
      <c r="D1020" s="203"/>
      <c r="E1020" s="51" t="s">
        <v>182</v>
      </c>
      <c r="F1020" s="52">
        <v>0.362664296</v>
      </c>
      <c r="G1020" s="19">
        <v>6.65</v>
      </c>
      <c r="H1020" s="53">
        <v>2.41</v>
      </c>
    </row>
    <row r="1021" spans="1:8" ht="26.1" customHeight="1">
      <c r="A1021" s="197" t="s">
        <v>184</v>
      </c>
      <c r="B1021" s="198"/>
      <c r="C1021" s="198"/>
      <c r="D1021" s="198"/>
      <c r="E1021" s="198"/>
      <c r="F1021" s="199"/>
      <c r="G1021" s="198"/>
      <c r="H1021" s="53">
        <v>6.8</v>
      </c>
    </row>
    <row r="1022" spans="1:8" ht="26.1" customHeight="1">
      <c r="A1022" s="197" t="s">
        <v>185</v>
      </c>
      <c r="B1022" s="198"/>
      <c r="C1022" s="198"/>
      <c r="D1022" s="198"/>
      <c r="E1022" s="198"/>
      <c r="F1022" s="199"/>
      <c r="G1022" s="198"/>
      <c r="H1022" s="20">
        <v>5.94</v>
      </c>
    </row>
    <row r="1023" spans="1:8" ht="26.1" customHeight="1">
      <c r="A1023" s="197" t="s">
        <v>186</v>
      </c>
      <c r="B1023" s="198"/>
      <c r="C1023" s="198"/>
      <c r="D1023" s="198"/>
      <c r="E1023" s="198"/>
      <c r="F1023" s="199"/>
      <c r="G1023" s="198"/>
      <c r="H1023" s="20">
        <v>12.74</v>
      </c>
    </row>
    <row r="1024" spans="1:8" ht="26.1" customHeight="1">
      <c r="A1024" s="200" t="s">
        <v>187</v>
      </c>
      <c r="B1024" s="201"/>
      <c r="C1024" s="201"/>
      <c r="D1024" s="201"/>
      <c r="E1024" s="47" t="s">
        <v>2</v>
      </c>
      <c r="F1024" s="48" t="s">
        <v>188</v>
      </c>
      <c r="G1024" s="49" t="s">
        <v>179</v>
      </c>
      <c r="H1024" s="50" t="s">
        <v>180</v>
      </c>
    </row>
    <row r="1025" spans="1:8" ht="26.1" customHeight="1">
      <c r="A1025" s="202" t="s">
        <v>330</v>
      </c>
      <c r="B1025" s="203"/>
      <c r="C1025" s="203"/>
      <c r="D1025" s="203"/>
      <c r="E1025" s="51" t="s">
        <v>2</v>
      </c>
      <c r="F1025" s="52">
        <v>1.254E-6</v>
      </c>
      <c r="G1025" s="19">
        <v>1973.59</v>
      </c>
      <c r="H1025" s="53">
        <v>0</v>
      </c>
    </row>
    <row r="1026" spans="1:8" ht="26.1" customHeight="1">
      <c r="A1026" s="202" t="s">
        <v>346</v>
      </c>
      <c r="B1026" s="203"/>
      <c r="C1026" s="203"/>
      <c r="D1026" s="203"/>
      <c r="E1026" s="51" t="s">
        <v>2</v>
      </c>
      <c r="F1026" s="52">
        <v>4.6190000000000002E-6</v>
      </c>
      <c r="G1026" s="19">
        <v>11995.93</v>
      </c>
      <c r="H1026" s="53">
        <v>0.06</v>
      </c>
    </row>
    <row r="1027" spans="1:8" ht="26.1" customHeight="1">
      <c r="A1027" s="202" t="s">
        <v>191</v>
      </c>
      <c r="B1027" s="203"/>
      <c r="C1027" s="203"/>
      <c r="D1027" s="203"/>
      <c r="E1027" s="51" t="s">
        <v>2</v>
      </c>
      <c r="F1027" s="52">
        <v>7.7818999999999995E-5</v>
      </c>
      <c r="G1027" s="19">
        <v>694.73</v>
      </c>
      <c r="H1027" s="53">
        <v>0.05</v>
      </c>
    </row>
    <row r="1028" spans="1:8" ht="26.1" customHeight="1">
      <c r="A1028" s="202" t="s">
        <v>192</v>
      </c>
      <c r="B1028" s="203"/>
      <c r="C1028" s="203"/>
      <c r="D1028" s="203"/>
      <c r="E1028" s="51" t="s">
        <v>2</v>
      </c>
      <c r="F1028" s="52">
        <v>6.2300999999999999E-5</v>
      </c>
      <c r="G1028" s="19">
        <v>218.74</v>
      </c>
      <c r="H1028" s="53">
        <v>0.01</v>
      </c>
    </row>
    <row r="1029" spans="1:8" ht="26.1" customHeight="1">
      <c r="A1029" s="202" t="s">
        <v>189</v>
      </c>
      <c r="B1029" s="203"/>
      <c r="C1029" s="203"/>
      <c r="D1029" s="203"/>
      <c r="E1029" s="51" t="s">
        <v>2</v>
      </c>
      <c r="F1029" s="52">
        <v>5.0692000000000002E-5</v>
      </c>
      <c r="G1029" s="19">
        <v>590.54999999999995</v>
      </c>
      <c r="H1029" s="53">
        <v>0.03</v>
      </c>
    </row>
    <row r="1030" spans="1:8" ht="26.1" customHeight="1">
      <c r="A1030" s="202" t="s">
        <v>190</v>
      </c>
      <c r="B1030" s="203"/>
      <c r="C1030" s="203"/>
      <c r="D1030" s="203"/>
      <c r="E1030" s="51" t="s">
        <v>2</v>
      </c>
      <c r="F1030" s="52">
        <v>5.0692000000000002E-5</v>
      </c>
      <c r="G1030" s="19">
        <v>716.26</v>
      </c>
      <c r="H1030" s="53">
        <v>0.04</v>
      </c>
    </row>
    <row r="1031" spans="1:8" ht="26.1" customHeight="1">
      <c r="A1031" s="202" t="s">
        <v>195</v>
      </c>
      <c r="B1031" s="203"/>
      <c r="C1031" s="203"/>
      <c r="D1031" s="203"/>
      <c r="E1031" s="51" t="s">
        <v>2</v>
      </c>
      <c r="F1031" s="52">
        <v>1.478065E-3</v>
      </c>
      <c r="G1031" s="19">
        <v>168.13</v>
      </c>
      <c r="H1031" s="53">
        <v>0.25</v>
      </c>
    </row>
    <row r="1032" spans="1:8" ht="26.1" customHeight="1">
      <c r="A1032" s="202" t="s">
        <v>196</v>
      </c>
      <c r="B1032" s="203"/>
      <c r="C1032" s="203"/>
      <c r="D1032" s="203"/>
      <c r="E1032" s="51" t="s">
        <v>2</v>
      </c>
      <c r="F1032" s="52">
        <v>8.5802399999999998E-4</v>
      </c>
      <c r="G1032" s="19">
        <v>116.2</v>
      </c>
      <c r="H1032" s="53">
        <v>0.1</v>
      </c>
    </row>
    <row r="1033" spans="1:8" ht="26.1" customHeight="1">
      <c r="A1033" s="202" t="s">
        <v>197</v>
      </c>
      <c r="B1033" s="203"/>
      <c r="C1033" s="203"/>
      <c r="D1033" s="203"/>
      <c r="E1033" s="51" t="s">
        <v>2</v>
      </c>
      <c r="F1033" s="52">
        <v>1.2810779999999999E-3</v>
      </c>
      <c r="G1033" s="19">
        <v>132.27000000000001</v>
      </c>
      <c r="H1033" s="53">
        <v>0.17</v>
      </c>
    </row>
    <row r="1034" spans="1:8" ht="26.1" customHeight="1">
      <c r="A1034" s="202" t="s">
        <v>198</v>
      </c>
      <c r="B1034" s="203"/>
      <c r="C1034" s="203"/>
      <c r="D1034" s="203"/>
      <c r="E1034" s="51" t="s">
        <v>199</v>
      </c>
      <c r="F1034" s="52">
        <v>1.737408E-3</v>
      </c>
      <c r="G1034" s="19">
        <v>17.21</v>
      </c>
      <c r="H1034" s="53">
        <v>0.03</v>
      </c>
    </row>
    <row r="1035" spans="1:8" ht="26.1" customHeight="1">
      <c r="A1035" s="202" t="s">
        <v>200</v>
      </c>
      <c r="B1035" s="203"/>
      <c r="C1035" s="203"/>
      <c r="D1035" s="203"/>
      <c r="E1035" s="51" t="s">
        <v>2</v>
      </c>
      <c r="F1035" s="52">
        <v>7.6393100000000003E-4</v>
      </c>
      <c r="G1035" s="19">
        <v>112</v>
      </c>
      <c r="H1035" s="53">
        <v>0.09</v>
      </c>
    </row>
    <row r="1036" spans="1:8" ht="26.1" customHeight="1">
      <c r="A1036" s="202" t="s">
        <v>201</v>
      </c>
      <c r="B1036" s="203"/>
      <c r="C1036" s="203"/>
      <c r="D1036" s="203"/>
      <c r="E1036" s="51" t="s">
        <v>2</v>
      </c>
      <c r="F1036" s="52">
        <v>1.737408E-3</v>
      </c>
      <c r="G1036" s="19">
        <v>20.47</v>
      </c>
      <c r="H1036" s="53">
        <v>0.04</v>
      </c>
    </row>
    <row r="1037" spans="1:8" ht="26.1" customHeight="1">
      <c r="A1037" s="202" t="s">
        <v>202</v>
      </c>
      <c r="B1037" s="203"/>
      <c r="C1037" s="203"/>
      <c r="D1037" s="203"/>
      <c r="E1037" s="51" t="s">
        <v>2</v>
      </c>
      <c r="F1037" s="52">
        <v>2.3644399999999999E-4</v>
      </c>
      <c r="G1037" s="19">
        <v>208.52</v>
      </c>
      <c r="H1037" s="53">
        <v>0.05</v>
      </c>
    </row>
    <row r="1038" spans="1:8" ht="26.1" customHeight="1">
      <c r="A1038" s="202" t="s">
        <v>203</v>
      </c>
      <c r="B1038" s="203"/>
      <c r="C1038" s="203"/>
      <c r="D1038" s="203"/>
      <c r="E1038" s="51" t="s">
        <v>2</v>
      </c>
      <c r="F1038" s="52">
        <v>3.1127299999999999E-4</v>
      </c>
      <c r="G1038" s="19">
        <v>138.4</v>
      </c>
      <c r="H1038" s="53">
        <v>0.04</v>
      </c>
    </row>
    <row r="1039" spans="1:8" ht="26.1" customHeight="1">
      <c r="A1039" s="202" t="s">
        <v>337</v>
      </c>
      <c r="B1039" s="203"/>
      <c r="C1039" s="203"/>
      <c r="D1039" s="203"/>
      <c r="E1039" s="51" t="s">
        <v>27</v>
      </c>
      <c r="F1039" s="52">
        <v>2.6069999999999999E-2</v>
      </c>
      <c r="G1039" s="19">
        <v>25</v>
      </c>
      <c r="H1039" s="53">
        <v>0.65</v>
      </c>
    </row>
    <row r="1040" spans="1:8" ht="26.1" customHeight="1">
      <c r="A1040" s="202" t="s">
        <v>208</v>
      </c>
      <c r="B1040" s="203"/>
      <c r="C1040" s="203"/>
      <c r="D1040" s="203"/>
      <c r="E1040" s="51" t="s">
        <v>209</v>
      </c>
      <c r="F1040" s="52">
        <v>1.9079120000000001E-3</v>
      </c>
      <c r="G1040" s="19">
        <v>47.47</v>
      </c>
      <c r="H1040" s="53">
        <v>0.09</v>
      </c>
    </row>
    <row r="1041" spans="1:8" ht="26.1" customHeight="1">
      <c r="A1041" s="202" t="s">
        <v>210</v>
      </c>
      <c r="B1041" s="203"/>
      <c r="C1041" s="203"/>
      <c r="D1041" s="203"/>
      <c r="E1041" s="51" t="s">
        <v>209</v>
      </c>
      <c r="F1041" s="52">
        <v>1.6367522999999998E-2</v>
      </c>
      <c r="G1041" s="19">
        <v>8.9</v>
      </c>
      <c r="H1041" s="53">
        <v>0.15</v>
      </c>
    </row>
    <row r="1042" spans="1:8" ht="26.1" customHeight="1">
      <c r="A1042" s="202" t="s">
        <v>211</v>
      </c>
      <c r="B1042" s="203"/>
      <c r="C1042" s="203"/>
      <c r="D1042" s="203"/>
      <c r="E1042" s="51" t="s">
        <v>2</v>
      </c>
      <c r="F1042" s="52">
        <v>0.13285929499999999</v>
      </c>
      <c r="G1042" s="19">
        <v>1.1000000000000001</v>
      </c>
      <c r="H1042" s="53">
        <v>0.15</v>
      </c>
    </row>
    <row r="1043" spans="1:8" ht="26.1" customHeight="1">
      <c r="A1043" s="202" t="s">
        <v>212</v>
      </c>
      <c r="B1043" s="203"/>
      <c r="C1043" s="203"/>
      <c r="D1043" s="203"/>
      <c r="E1043" s="51" t="s">
        <v>2</v>
      </c>
      <c r="F1043" s="52">
        <v>3.1535959999999998E-3</v>
      </c>
      <c r="G1043" s="19">
        <v>29.37</v>
      </c>
      <c r="H1043" s="53">
        <v>0.09</v>
      </c>
    </row>
    <row r="1044" spans="1:8" ht="26.1" customHeight="1">
      <c r="A1044" s="202" t="s">
        <v>213</v>
      </c>
      <c r="B1044" s="203"/>
      <c r="C1044" s="203"/>
      <c r="D1044" s="203"/>
      <c r="E1044" s="51" t="s">
        <v>2</v>
      </c>
      <c r="F1044" s="52">
        <v>9.2154509999999995E-3</v>
      </c>
      <c r="G1044" s="19">
        <v>5.62</v>
      </c>
      <c r="H1044" s="53">
        <v>0.05</v>
      </c>
    </row>
    <row r="1045" spans="1:8" ht="26.1" customHeight="1">
      <c r="A1045" s="202" t="s">
        <v>214</v>
      </c>
      <c r="B1045" s="203"/>
      <c r="C1045" s="203"/>
      <c r="D1045" s="203"/>
      <c r="E1045" s="51" t="s">
        <v>2</v>
      </c>
      <c r="F1045" s="52">
        <v>1.0424568E-2</v>
      </c>
      <c r="G1045" s="19">
        <v>5.21</v>
      </c>
      <c r="H1045" s="53">
        <v>0.05</v>
      </c>
    </row>
    <row r="1046" spans="1:8" ht="26.1" customHeight="1">
      <c r="A1046" s="202" t="s">
        <v>215</v>
      </c>
      <c r="B1046" s="203"/>
      <c r="C1046" s="203"/>
      <c r="D1046" s="203"/>
      <c r="E1046" s="51" t="s">
        <v>2</v>
      </c>
      <c r="F1046" s="52">
        <v>1.737408E-3</v>
      </c>
      <c r="G1046" s="19">
        <v>9.23</v>
      </c>
      <c r="H1046" s="53">
        <v>0.02</v>
      </c>
    </row>
    <row r="1047" spans="1:8" ht="26.1" customHeight="1">
      <c r="A1047" s="202" t="s">
        <v>216</v>
      </c>
      <c r="B1047" s="203"/>
      <c r="C1047" s="203"/>
      <c r="D1047" s="203"/>
      <c r="E1047" s="51" t="s">
        <v>2</v>
      </c>
      <c r="F1047" s="52">
        <v>3.1380259999999999E-3</v>
      </c>
      <c r="G1047" s="19">
        <v>6.79</v>
      </c>
      <c r="H1047" s="53">
        <v>0.02</v>
      </c>
    </row>
    <row r="1048" spans="1:8" ht="26.1" customHeight="1">
      <c r="A1048" s="202" t="s">
        <v>331</v>
      </c>
      <c r="B1048" s="203"/>
      <c r="C1048" s="203"/>
      <c r="D1048" s="203"/>
      <c r="E1048" s="51" t="s">
        <v>332</v>
      </c>
      <c r="F1048" s="52">
        <v>5.7255E-2</v>
      </c>
      <c r="G1048" s="19">
        <v>0.51</v>
      </c>
      <c r="H1048" s="53">
        <v>0.03</v>
      </c>
    </row>
    <row r="1049" spans="1:8" ht="26.1" customHeight="1">
      <c r="A1049" s="202" t="s">
        <v>347</v>
      </c>
      <c r="B1049" s="203"/>
      <c r="C1049" s="203"/>
      <c r="D1049" s="203"/>
      <c r="E1049" s="51" t="s">
        <v>27</v>
      </c>
      <c r="F1049" s="52">
        <v>1.9503E-2</v>
      </c>
      <c r="G1049" s="19">
        <v>61.77</v>
      </c>
      <c r="H1049" s="53">
        <v>1.2</v>
      </c>
    </row>
    <row r="1050" spans="1:8" ht="26.1" customHeight="1">
      <c r="A1050" s="202" t="s">
        <v>348</v>
      </c>
      <c r="B1050" s="203"/>
      <c r="C1050" s="203"/>
      <c r="D1050" s="203"/>
      <c r="E1050" s="51" t="s">
        <v>231</v>
      </c>
      <c r="F1050" s="52">
        <v>0.03</v>
      </c>
      <c r="G1050" s="19">
        <v>10.5</v>
      </c>
      <c r="H1050" s="53">
        <v>0.32</v>
      </c>
    </row>
    <row r="1051" spans="1:8" ht="26.1" customHeight="1">
      <c r="A1051" s="202" t="s">
        <v>349</v>
      </c>
      <c r="B1051" s="203"/>
      <c r="C1051" s="203"/>
      <c r="D1051" s="203"/>
      <c r="E1051" s="51" t="s">
        <v>13</v>
      </c>
      <c r="F1051" s="52">
        <v>0.17</v>
      </c>
      <c r="G1051" s="19">
        <v>6.72</v>
      </c>
      <c r="H1051" s="53">
        <v>1.1399999999999999</v>
      </c>
    </row>
    <row r="1052" spans="1:8" ht="26.1" customHeight="1">
      <c r="A1052" s="202" t="s">
        <v>338</v>
      </c>
      <c r="B1052" s="203"/>
      <c r="C1052" s="203"/>
      <c r="D1052" s="203"/>
      <c r="E1052" s="51" t="s">
        <v>231</v>
      </c>
      <c r="F1052" s="52">
        <v>10.73028</v>
      </c>
      <c r="G1052" s="19">
        <v>0.5</v>
      </c>
      <c r="H1052" s="53">
        <v>5.37</v>
      </c>
    </row>
    <row r="1053" spans="1:8" ht="26.1" customHeight="1">
      <c r="A1053" s="202" t="s">
        <v>204</v>
      </c>
      <c r="B1053" s="203"/>
      <c r="C1053" s="203"/>
      <c r="D1053" s="203"/>
      <c r="E1053" s="51" t="s">
        <v>182</v>
      </c>
      <c r="F1053" s="52">
        <v>1.1917</v>
      </c>
      <c r="G1053" s="19">
        <v>0.01</v>
      </c>
      <c r="H1053" s="53">
        <v>0.01</v>
      </c>
    </row>
    <row r="1054" spans="1:8" ht="26.1" customHeight="1">
      <c r="A1054" s="202" t="s">
        <v>205</v>
      </c>
      <c r="B1054" s="203"/>
      <c r="C1054" s="203"/>
      <c r="D1054" s="203"/>
      <c r="E1054" s="51" t="s">
        <v>182</v>
      </c>
      <c r="F1054" s="52">
        <v>1.1917</v>
      </c>
      <c r="G1054" s="19">
        <v>0.43</v>
      </c>
      <c r="H1054" s="53">
        <v>0.51</v>
      </c>
    </row>
    <row r="1055" spans="1:8" ht="26.1" customHeight="1">
      <c r="A1055" s="202" t="s">
        <v>206</v>
      </c>
      <c r="B1055" s="203"/>
      <c r="C1055" s="203"/>
      <c r="D1055" s="203"/>
      <c r="E1055" s="51" t="s">
        <v>182</v>
      </c>
      <c r="F1055" s="52">
        <v>1.1917</v>
      </c>
      <c r="G1055" s="19">
        <v>0.02</v>
      </c>
      <c r="H1055" s="53">
        <v>0.02</v>
      </c>
    </row>
    <row r="1056" spans="1:8" ht="26.1" customHeight="1">
      <c r="A1056" s="202" t="s">
        <v>207</v>
      </c>
      <c r="B1056" s="203"/>
      <c r="C1056" s="203"/>
      <c r="D1056" s="203"/>
      <c r="E1056" s="51" t="s">
        <v>182</v>
      </c>
      <c r="F1056" s="52">
        <v>1.1917</v>
      </c>
      <c r="G1056" s="19">
        <v>0.37</v>
      </c>
      <c r="H1056" s="53">
        <v>0.44</v>
      </c>
    </row>
    <row r="1057" spans="1:8" ht="26.1" customHeight="1">
      <c r="A1057" s="202" t="s">
        <v>350</v>
      </c>
      <c r="B1057" s="203"/>
      <c r="C1057" s="203"/>
      <c r="D1057" s="203"/>
      <c r="E1057" s="51" t="s">
        <v>4</v>
      </c>
      <c r="F1057" s="52">
        <v>1</v>
      </c>
      <c r="G1057" s="19">
        <v>28.45</v>
      </c>
      <c r="H1057" s="53">
        <v>28.45</v>
      </c>
    </row>
    <row r="1058" spans="1:8" ht="26.1" customHeight="1">
      <c r="A1058" s="202" t="s">
        <v>351</v>
      </c>
      <c r="B1058" s="203"/>
      <c r="C1058" s="203"/>
      <c r="D1058" s="203"/>
      <c r="E1058" s="51" t="s">
        <v>231</v>
      </c>
      <c r="F1058" s="52">
        <v>0.47099999999999997</v>
      </c>
      <c r="G1058" s="19">
        <v>4.13</v>
      </c>
      <c r="H1058" s="53">
        <v>1.95</v>
      </c>
    </row>
    <row r="1059" spans="1:8" ht="26.1" customHeight="1">
      <c r="A1059" s="202" t="s">
        <v>352</v>
      </c>
      <c r="B1059" s="203"/>
      <c r="C1059" s="203"/>
      <c r="D1059" s="203"/>
      <c r="E1059" s="51" t="s">
        <v>13</v>
      </c>
      <c r="F1059" s="52">
        <v>0.28999999999999998</v>
      </c>
      <c r="G1059" s="19">
        <v>6.4</v>
      </c>
      <c r="H1059" s="53">
        <v>1.86</v>
      </c>
    </row>
    <row r="1060" spans="1:8" ht="26.1" customHeight="1">
      <c r="A1060" s="197" t="s">
        <v>218</v>
      </c>
      <c r="B1060" s="198"/>
      <c r="C1060" s="198"/>
      <c r="D1060" s="198"/>
      <c r="E1060" s="198"/>
      <c r="F1060" s="199"/>
      <c r="G1060" s="198"/>
      <c r="H1060" s="20">
        <v>43.52</v>
      </c>
    </row>
    <row r="1061" spans="1:8" ht="26.1" customHeight="1">
      <c r="A1061" s="200" t="s">
        <v>219</v>
      </c>
      <c r="B1061" s="201"/>
      <c r="C1061" s="201"/>
      <c r="D1061" s="201"/>
      <c r="E1061" s="201"/>
      <c r="F1061" s="224"/>
      <c r="G1061" s="201"/>
      <c r="H1061" s="50">
        <v>56.26</v>
      </c>
    </row>
    <row r="1062" spans="1:8" ht="26.1" customHeight="1">
      <c r="A1062" s="200" t="s">
        <v>220</v>
      </c>
      <c r="B1062" s="201"/>
      <c r="C1062" s="201"/>
      <c r="D1062" s="201"/>
      <c r="E1062" s="201"/>
      <c r="F1062" s="224"/>
      <c r="G1062" s="201"/>
      <c r="H1062" s="50">
        <v>14.08</v>
      </c>
    </row>
    <row r="1063" spans="1:8" ht="26.1" customHeight="1">
      <c r="A1063" s="200" t="s">
        <v>221</v>
      </c>
      <c r="B1063" s="201"/>
      <c r="C1063" s="201"/>
      <c r="D1063" s="201"/>
      <c r="E1063" s="201"/>
      <c r="F1063" s="224"/>
      <c r="G1063" s="201"/>
      <c r="H1063" s="50">
        <v>70.34</v>
      </c>
    </row>
    <row r="1064" spans="1:8" ht="26.1" customHeight="1">
      <c r="A1064" s="202"/>
      <c r="B1064" s="203"/>
      <c r="C1064" s="203"/>
      <c r="D1064" s="203"/>
      <c r="E1064" s="203"/>
      <c r="F1064" s="225"/>
      <c r="G1064" s="203"/>
      <c r="H1064" s="226"/>
    </row>
    <row r="1065" spans="1:8" ht="26.1" customHeight="1">
      <c r="A1065" s="200" t="s">
        <v>353</v>
      </c>
      <c r="B1065" s="201"/>
      <c r="C1065" s="201"/>
      <c r="D1065" s="201"/>
      <c r="E1065" s="220" t="s">
        <v>237</v>
      </c>
      <c r="F1065" s="221"/>
      <c r="G1065" s="222"/>
      <c r="H1065" s="223"/>
    </row>
    <row r="1066" spans="1:8" ht="26.1" customHeight="1">
      <c r="A1066" s="204" t="s">
        <v>354</v>
      </c>
      <c r="B1066" s="205"/>
      <c r="C1066" s="205"/>
      <c r="D1066" s="205"/>
      <c r="E1066" s="205"/>
      <c r="F1066" s="206"/>
      <c r="G1066" s="205"/>
      <c r="H1066" s="207"/>
    </row>
    <row r="1067" spans="1:8" ht="26.1" customHeight="1">
      <c r="A1067" s="200" t="s">
        <v>177</v>
      </c>
      <c r="B1067" s="201"/>
      <c r="C1067" s="201"/>
      <c r="D1067" s="201"/>
      <c r="E1067" s="47" t="s">
        <v>2</v>
      </c>
      <c r="F1067" s="48" t="s">
        <v>178</v>
      </c>
      <c r="G1067" s="49" t="s">
        <v>179</v>
      </c>
      <c r="H1067" s="50" t="s">
        <v>180</v>
      </c>
    </row>
    <row r="1068" spans="1:8" ht="26.1" customHeight="1">
      <c r="A1068" s="202" t="s">
        <v>181</v>
      </c>
      <c r="B1068" s="203"/>
      <c r="C1068" s="203"/>
      <c r="D1068" s="203"/>
      <c r="E1068" s="51" t="s">
        <v>182</v>
      </c>
      <c r="F1068" s="52">
        <v>0.89097959999999998</v>
      </c>
      <c r="G1068" s="19">
        <v>4.68</v>
      </c>
      <c r="H1068" s="53">
        <v>4.17</v>
      </c>
    </row>
    <row r="1069" spans="1:8" ht="26.1" customHeight="1">
      <c r="A1069" s="202" t="s">
        <v>239</v>
      </c>
      <c r="B1069" s="203"/>
      <c r="C1069" s="203"/>
      <c r="D1069" s="203"/>
      <c r="E1069" s="51" t="s">
        <v>182</v>
      </c>
      <c r="F1069" s="52">
        <v>1.7809421000000001</v>
      </c>
      <c r="G1069" s="19">
        <v>6.65</v>
      </c>
      <c r="H1069" s="53">
        <v>11.84</v>
      </c>
    </row>
    <row r="1070" spans="1:8" ht="26.1" customHeight="1">
      <c r="A1070" s="202" t="s">
        <v>344</v>
      </c>
      <c r="B1070" s="203"/>
      <c r="C1070" s="203"/>
      <c r="D1070" s="203"/>
      <c r="E1070" s="51" t="s">
        <v>182</v>
      </c>
      <c r="F1070" s="52">
        <v>5.0687345000000002E-2</v>
      </c>
      <c r="G1070" s="19">
        <v>4.75</v>
      </c>
      <c r="H1070" s="53">
        <v>0.24</v>
      </c>
    </row>
    <row r="1071" spans="1:8" ht="26.1" customHeight="1">
      <c r="A1071" s="197" t="s">
        <v>184</v>
      </c>
      <c r="B1071" s="198"/>
      <c r="C1071" s="198"/>
      <c r="D1071" s="198"/>
      <c r="E1071" s="198"/>
      <c r="F1071" s="199"/>
      <c r="G1071" s="198"/>
      <c r="H1071" s="53">
        <v>16.25</v>
      </c>
    </row>
    <row r="1072" spans="1:8" ht="26.1" customHeight="1">
      <c r="A1072" s="197" t="s">
        <v>185</v>
      </c>
      <c r="B1072" s="198"/>
      <c r="C1072" s="198"/>
      <c r="D1072" s="198"/>
      <c r="E1072" s="198"/>
      <c r="F1072" s="199"/>
      <c r="G1072" s="198"/>
      <c r="H1072" s="20">
        <v>14.21</v>
      </c>
    </row>
    <row r="1073" spans="1:8" ht="26.1" customHeight="1">
      <c r="A1073" s="197" t="s">
        <v>186</v>
      </c>
      <c r="B1073" s="198"/>
      <c r="C1073" s="198"/>
      <c r="D1073" s="198"/>
      <c r="E1073" s="198"/>
      <c r="F1073" s="199"/>
      <c r="G1073" s="198"/>
      <c r="H1073" s="20">
        <v>30.46</v>
      </c>
    </row>
    <row r="1074" spans="1:8" ht="26.1" customHeight="1">
      <c r="A1074" s="200" t="s">
        <v>187</v>
      </c>
      <c r="B1074" s="201"/>
      <c r="C1074" s="201"/>
      <c r="D1074" s="201"/>
      <c r="E1074" s="47" t="s">
        <v>2</v>
      </c>
      <c r="F1074" s="48" t="s">
        <v>188</v>
      </c>
      <c r="G1074" s="49" t="s">
        <v>179</v>
      </c>
      <c r="H1074" s="50" t="s">
        <v>180</v>
      </c>
    </row>
    <row r="1075" spans="1:8" ht="26.1" customHeight="1">
      <c r="A1075" s="202" t="s">
        <v>355</v>
      </c>
      <c r="B1075" s="203"/>
      <c r="C1075" s="203"/>
      <c r="D1075" s="203"/>
      <c r="E1075" s="51" t="s">
        <v>2</v>
      </c>
      <c r="F1075" s="52">
        <v>4.6530000000000002E-6</v>
      </c>
      <c r="G1075" s="19">
        <v>2949</v>
      </c>
      <c r="H1075" s="53">
        <v>0.01</v>
      </c>
    </row>
    <row r="1076" spans="1:8" ht="26.1" customHeight="1">
      <c r="A1076" s="202" t="s">
        <v>189</v>
      </c>
      <c r="B1076" s="203"/>
      <c r="C1076" s="203"/>
      <c r="D1076" s="203"/>
      <c r="E1076" s="51" t="s">
        <v>2</v>
      </c>
      <c r="F1076" s="52">
        <v>1.15851E-4</v>
      </c>
      <c r="G1076" s="19">
        <v>590.54999999999995</v>
      </c>
      <c r="H1076" s="53">
        <v>7.0000000000000007E-2</v>
      </c>
    </row>
    <row r="1077" spans="1:8" ht="26.1" customHeight="1">
      <c r="A1077" s="202" t="s">
        <v>191</v>
      </c>
      <c r="B1077" s="203"/>
      <c r="C1077" s="203"/>
      <c r="D1077" s="203"/>
      <c r="E1077" s="51" t="s">
        <v>2</v>
      </c>
      <c r="F1077" s="52">
        <v>1.7784800000000001E-4</v>
      </c>
      <c r="G1077" s="19">
        <v>694.73</v>
      </c>
      <c r="H1077" s="53">
        <v>0.12</v>
      </c>
    </row>
    <row r="1078" spans="1:8" ht="26.1" customHeight="1">
      <c r="A1078" s="202" t="s">
        <v>192</v>
      </c>
      <c r="B1078" s="203"/>
      <c r="C1078" s="203"/>
      <c r="D1078" s="203"/>
      <c r="E1078" s="51" t="s">
        <v>2</v>
      </c>
      <c r="F1078" s="52">
        <v>1.42383E-4</v>
      </c>
      <c r="G1078" s="19">
        <v>218.74</v>
      </c>
      <c r="H1078" s="53">
        <v>0.03</v>
      </c>
    </row>
    <row r="1079" spans="1:8" ht="26.1" customHeight="1">
      <c r="A1079" s="202" t="s">
        <v>202</v>
      </c>
      <c r="B1079" s="203"/>
      <c r="C1079" s="203"/>
      <c r="D1079" s="203"/>
      <c r="E1079" s="51" t="s">
        <v>2</v>
      </c>
      <c r="F1079" s="52">
        <v>5.4037400000000004E-4</v>
      </c>
      <c r="G1079" s="19">
        <v>208.52</v>
      </c>
      <c r="H1079" s="53">
        <v>0.11</v>
      </c>
    </row>
    <row r="1080" spans="1:8" ht="26.1" customHeight="1">
      <c r="A1080" s="202" t="s">
        <v>190</v>
      </c>
      <c r="B1080" s="203"/>
      <c r="C1080" s="203"/>
      <c r="D1080" s="203"/>
      <c r="E1080" s="51" t="s">
        <v>2</v>
      </c>
      <c r="F1080" s="52">
        <v>1.15851E-4</v>
      </c>
      <c r="G1080" s="19">
        <v>716.26</v>
      </c>
      <c r="H1080" s="53">
        <v>0.08</v>
      </c>
    </row>
    <row r="1081" spans="1:8" ht="26.1" customHeight="1">
      <c r="A1081" s="202" t="s">
        <v>195</v>
      </c>
      <c r="B1081" s="203"/>
      <c r="C1081" s="203"/>
      <c r="D1081" s="203"/>
      <c r="E1081" s="51" t="s">
        <v>2</v>
      </c>
      <c r="F1081" s="52">
        <v>3.3207169999999999E-3</v>
      </c>
      <c r="G1081" s="19">
        <v>168.13</v>
      </c>
      <c r="H1081" s="53">
        <v>0.56000000000000005</v>
      </c>
    </row>
    <row r="1082" spans="1:8" ht="26.1" customHeight="1">
      <c r="A1082" s="202" t="s">
        <v>196</v>
      </c>
      <c r="B1082" s="203"/>
      <c r="C1082" s="203"/>
      <c r="D1082" s="203"/>
      <c r="E1082" s="51" t="s">
        <v>2</v>
      </c>
      <c r="F1082" s="52">
        <v>1.9276919999999999E-3</v>
      </c>
      <c r="G1082" s="19">
        <v>116.2</v>
      </c>
      <c r="H1082" s="53">
        <v>0.22</v>
      </c>
    </row>
    <row r="1083" spans="1:8" ht="26.1" customHeight="1">
      <c r="A1083" s="202" t="s">
        <v>197</v>
      </c>
      <c r="B1083" s="203"/>
      <c r="C1083" s="203"/>
      <c r="D1083" s="203"/>
      <c r="E1083" s="51" t="s">
        <v>2</v>
      </c>
      <c r="F1083" s="52">
        <v>2.8781509999999998E-3</v>
      </c>
      <c r="G1083" s="19">
        <v>132.27000000000001</v>
      </c>
      <c r="H1083" s="53">
        <v>0.38</v>
      </c>
    </row>
    <row r="1084" spans="1:8" ht="26.1" customHeight="1">
      <c r="A1084" s="202" t="s">
        <v>198</v>
      </c>
      <c r="B1084" s="203"/>
      <c r="C1084" s="203"/>
      <c r="D1084" s="203"/>
      <c r="E1084" s="51" t="s">
        <v>199</v>
      </c>
      <c r="F1084" s="52">
        <v>3.9707099999999997E-3</v>
      </c>
      <c r="G1084" s="19">
        <v>17.21</v>
      </c>
      <c r="H1084" s="53">
        <v>7.0000000000000007E-2</v>
      </c>
    </row>
    <row r="1085" spans="1:8" ht="26.1" customHeight="1">
      <c r="A1085" s="202" t="s">
        <v>200</v>
      </c>
      <c r="B1085" s="203"/>
      <c r="C1085" s="203"/>
      <c r="D1085" s="203"/>
      <c r="E1085" s="51" t="s">
        <v>2</v>
      </c>
      <c r="F1085" s="52">
        <v>1.7459050000000001E-3</v>
      </c>
      <c r="G1085" s="19">
        <v>112</v>
      </c>
      <c r="H1085" s="53">
        <v>0.2</v>
      </c>
    </row>
    <row r="1086" spans="1:8" ht="26.1" customHeight="1">
      <c r="A1086" s="202" t="s">
        <v>201</v>
      </c>
      <c r="B1086" s="203"/>
      <c r="C1086" s="203"/>
      <c r="D1086" s="203"/>
      <c r="E1086" s="51" t="s">
        <v>2</v>
      </c>
      <c r="F1086" s="52">
        <v>3.9707099999999997E-3</v>
      </c>
      <c r="G1086" s="19">
        <v>20.47</v>
      </c>
      <c r="H1086" s="53">
        <v>0.08</v>
      </c>
    </row>
    <row r="1087" spans="1:8" ht="26.1" customHeight="1">
      <c r="A1087" s="202" t="s">
        <v>215</v>
      </c>
      <c r="B1087" s="203"/>
      <c r="C1087" s="203"/>
      <c r="D1087" s="203"/>
      <c r="E1087" s="51" t="s">
        <v>2</v>
      </c>
      <c r="F1087" s="52">
        <v>3.9707099999999997E-3</v>
      </c>
      <c r="G1087" s="19">
        <v>9.23</v>
      </c>
      <c r="H1087" s="53">
        <v>0.04</v>
      </c>
    </row>
    <row r="1088" spans="1:8" ht="26.1" customHeight="1">
      <c r="A1088" s="202" t="s">
        <v>203</v>
      </c>
      <c r="B1088" s="203"/>
      <c r="C1088" s="203"/>
      <c r="D1088" s="203"/>
      <c r="E1088" s="51" t="s">
        <v>2</v>
      </c>
      <c r="F1088" s="52">
        <v>7.1139200000000004E-4</v>
      </c>
      <c r="G1088" s="19">
        <v>138.4</v>
      </c>
      <c r="H1088" s="53">
        <v>0.1</v>
      </c>
    </row>
    <row r="1089" spans="1:8" ht="26.1" customHeight="1">
      <c r="A1089" s="202" t="s">
        <v>337</v>
      </c>
      <c r="B1089" s="203"/>
      <c r="C1089" s="203"/>
      <c r="D1089" s="203"/>
      <c r="E1089" s="51" t="s">
        <v>27</v>
      </c>
      <c r="F1089" s="52">
        <v>1.3674E-2</v>
      </c>
      <c r="G1089" s="19">
        <v>25</v>
      </c>
      <c r="H1089" s="53">
        <v>0.34</v>
      </c>
    </row>
    <row r="1090" spans="1:8" ht="26.1" customHeight="1">
      <c r="A1090" s="202" t="s">
        <v>338</v>
      </c>
      <c r="B1090" s="203"/>
      <c r="C1090" s="203"/>
      <c r="D1090" s="203"/>
      <c r="E1090" s="51" t="s">
        <v>231</v>
      </c>
      <c r="F1090" s="52">
        <v>1.967678</v>
      </c>
      <c r="G1090" s="19">
        <v>0.5</v>
      </c>
      <c r="H1090" s="53">
        <v>0.98</v>
      </c>
    </row>
    <row r="1091" spans="1:8" ht="26.1" customHeight="1">
      <c r="A1091" s="202" t="s">
        <v>208</v>
      </c>
      <c r="B1091" s="203"/>
      <c r="C1091" s="203"/>
      <c r="D1091" s="203"/>
      <c r="E1091" s="51" t="s">
        <v>209</v>
      </c>
      <c r="F1091" s="52">
        <v>4.2864369999999997E-3</v>
      </c>
      <c r="G1091" s="19">
        <v>47.47</v>
      </c>
      <c r="H1091" s="53">
        <v>0.2</v>
      </c>
    </row>
    <row r="1092" spans="1:8" ht="26.1" customHeight="1">
      <c r="A1092" s="202" t="s">
        <v>210</v>
      </c>
      <c r="B1092" s="203"/>
      <c r="C1092" s="203"/>
      <c r="D1092" s="203"/>
      <c r="E1092" s="51" t="s">
        <v>209</v>
      </c>
      <c r="F1092" s="52">
        <v>3.6772331999999998E-2</v>
      </c>
      <c r="G1092" s="19">
        <v>8.9</v>
      </c>
      <c r="H1092" s="53">
        <v>0.33</v>
      </c>
    </row>
    <row r="1093" spans="1:8" ht="26.1" customHeight="1">
      <c r="A1093" s="202" t="s">
        <v>211</v>
      </c>
      <c r="B1093" s="203"/>
      <c r="C1093" s="203"/>
      <c r="D1093" s="203"/>
      <c r="E1093" s="51" t="s">
        <v>2</v>
      </c>
      <c r="F1093" s="52">
        <v>0.29849025499999998</v>
      </c>
      <c r="G1093" s="19">
        <v>1.1000000000000001</v>
      </c>
      <c r="H1093" s="53">
        <v>0.33</v>
      </c>
    </row>
    <row r="1094" spans="1:8" ht="26.1" customHeight="1">
      <c r="A1094" s="202" t="s">
        <v>212</v>
      </c>
      <c r="B1094" s="203"/>
      <c r="C1094" s="203"/>
      <c r="D1094" s="203"/>
      <c r="E1094" s="51" t="s">
        <v>2</v>
      </c>
      <c r="F1094" s="52">
        <v>7.0850710000000001E-3</v>
      </c>
      <c r="G1094" s="19">
        <v>29.37</v>
      </c>
      <c r="H1094" s="53">
        <v>0.21</v>
      </c>
    </row>
    <row r="1095" spans="1:8" ht="26.1" customHeight="1">
      <c r="A1095" s="202" t="s">
        <v>213</v>
      </c>
      <c r="B1095" s="203"/>
      <c r="C1095" s="203"/>
      <c r="D1095" s="203"/>
      <c r="E1095" s="51" t="s">
        <v>2</v>
      </c>
      <c r="F1095" s="52">
        <v>2.1061184E-2</v>
      </c>
      <c r="G1095" s="19">
        <v>5.62</v>
      </c>
      <c r="H1095" s="53">
        <v>0.12</v>
      </c>
    </row>
    <row r="1096" spans="1:8" ht="26.1" customHeight="1">
      <c r="A1096" s="202" t="s">
        <v>214</v>
      </c>
      <c r="B1096" s="203"/>
      <c r="C1096" s="203"/>
      <c r="D1096" s="203"/>
      <c r="E1096" s="51" t="s">
        <v>2</v>
      </c>
      <c r="F1096" s="52">
        <v>2.3824525999999999E-2</v>
      </c>
      <c r="G1096" s="19">
        <v>5.21</v>
      </c>
      <c r="H1096" s="53">
        <v>0.12</v>
      </c>
    </row>
    <row r="1097" spans="1:8" ht="26.1" customHeight="1">
      <c r="A1097" s="202" t="s">
        <v>216</v>
      </c>
      <c r="B1097" s="203"/>
      <c r="C1097" s="203"/>
      <c r="D1097" s="203"/>
      <c r="E1097" s="51" t="s">
        <v>2</v>
      </c>
      <c r="F1097" s="52">
        <v>7.1717100000000004E-3</v>
      </c>
      <c r="G1097" s="19">
        <v>6.79</v>
      </c>
      <c r="H1097" s="53">
        <v>0.05</v>
      </c>
    </row>
    <row r="1098" spans="1:8" ht="26.1" customHeight="1">
      <c r="A1098" s="202" t="s">
        <v>331</v>
      </c>
      <c r="B1098" s="203"/>
      <c r="C1098" s="203"/>
      <c r="D1098" s="203"/>
      <c r="E1098" s="51" t="s">
        <v>332</v>
      </c>
      <c r="F1098" s="52">
        <v>1.47075E-2</v>
      </c>
      <c r="G1098" s="19">
        <v>0.51</v>
      </c>
      <c r="H1098" s="53">
        <v>0.01</v>
      </c>
    </row>
    <row r="1099" spans="1:8" ht="26.1" customHeight="1">
      <c r="A1099" s="202" t="s">
        <v>356</v>
      </c>
      <c r="B1099" s="203"/>
      <c r="C1099" s="203"/>
      <c r="D1099" s="203"/>
      <c r="E1099" s="51" t="s">
        <v>231</v>
      </c>
      <c r="F1099" s="52">
        <v>2.05322</v>
      </c>
      <c r="G1099" s="19">
        <v>0.66</v>
      </c>
      <c r="H1099" s="53">
        <v>1.36</v>
      </c>
    </row>
    <row r="1100" spans="1:8" ht="26.1" customHeight="1">
      <c r="A1100" s="202" t="s">
        <v>357</v>
      </c>
      <c r="B1100" s="203"/>
      <c r="C1100" s="203"/>
      <c r="D1100" s="203"/>
      <c r="E1100" s="51" t="s">
        <v>13</v>
      </c>
      <c r="F1100" s="52">
        <v>0.57999999999999996</v>
      </c>
      <c r="G1100" s="19">
        <v>1.31</v>
      </c>
      <c r="H1100" s="53">
        <v>0.76</v>
      </c>
    </row>
    <row r="1101" spans="1:8" ht="26.1" customHeight="1">
      <c r="A1101" s="202" t="s">
        <v>358</v>
      </c>
      <c r="B1101" s="203"/>
      <c r="C1101" s="203"/>
      <c r="D1101" s="203"/>
      <c r="E1101" s="51" t="s">
        <v>359</v>
      </c>
      <c r="F1101" s="52">
        <v>6.8999999999999999E-3</v>
      </c>
      <c r="G1101" s="19">
        <v>39.57</v>
      </c>
      <c r="H1101" s="53">
        <v>0.27</v>
      </c>
    </row>
    <row r="1102" spans="1:8" ht="26.1" customHeight="1">
      <c r="A1102" s="202" t="s">
        <v>204</v>
      </c>
      <c r="B1102" s="203"/>
      <c r="C1102" s="203"/>
      <c r="D1102" s="203"/>
      <c r="E1102" s="51" t="s">
        <v>182</v>
      </c>
      <c r="F1102" s="52">
        <v>2.6773500000000001</v>
      </c>
      <c r="G1102" s="19">
        <v>0.01</v>
      </c>
      <c r="H1102" s="53">
        <v>0.03</v>
      </c>
    </row>
    <row r="1103" spans="1:8" ht="26.1" customHeight="1">
      <c r="A1103" s="202" t="s">
        <v>205</v>
      </c>
      <c r="B1103" s="203"/>
      <c r="C1103" s="203"/>
      <c r="D1103" s="203"/>
      <c r="E1103" s="51" t="s">
        <v>182</v>
      </c>
      <c r="F1103" s="52">
        <v>2.6773500000000001</v>
      </c>
      <c r="G1103" s="19">
        <v>0.43</v>
      </c>
      <c r="H1103" s="53">
        <v>1.1499999999999999</v>
      </c>
    </row>
    <row r="1104" spans="1:8" ht="26.1" customHeight="1">
      <c r="A1104" s="202" t="s">
        <v>206</v>
      </c>
      <c r="B1104" s="203"/>
      <c r="C1104" s="203"/>
      <c r="D1104" s="203"/>
      <c r="E1104" s="51" t="s">
        <v>182</v>
      </c>
      <c r="F1104" s="52">
        <v>2.6773500000000001</v>
      </c>
      <c r="G1104" s="19">
        <v>0.02</v>
      </c>
      <c r="H1104" s="53">
        <v>0.05</v>
      </c>
    </row>
    <row r="1105" spans="1:8" ht="26.1" customHeight="1">
      <c r="A1105" s="202" t="s">
        <v>207</v>
      </c>
      <c r="B1105" s="203"/>
      <c r="C1105" s="203"/>
      <c r="D1105" s="203"/>
      <c r="E1105" s="51" t="s">
        <v>182</v>
      </c>
      <c r="F1105" s="52">
        <v>2.6773500000000001</v>
      </c>
      <c r="G1105" s="19">
        <v>0.37</v>
      </c>
      <c r="H1105" s="53">
        <v>0.99</v>
      </c>
    </row>
    <row r="1106" spans="1:8" ht="26.1" customHeight="1">
      <c r="A1106" s="202" t="s">
        <v>360</v>
      </c>
      <c r="B1106" s="203"/>
      <c r="C1106" s="203"/>
      <c r="D1106" s="203"/>
      <c r="E1106" s="51" t="s">
        <v>2</v>
      </c>
      <c r="F1106" s="52">
        <v>37.74</v>
      </c>
      <c r="G1106" s="19">
        <v>0.26</v>
      </c>
      <c r="H1106" s="53">
        <v>9.81</v>
      </c>
    </row>
    <row r="1107" spans="1:8" ht="26.1" customHeight="1">
      <c r="A1107" s="197" t="s">
        <v>218</v>
      </c>
      <c r="B1107" s="198"/>
      <c r="C1107" s="198"/>
      <c r="D1107" s="198"/>
      <c r="E1107" s="198"/>
      <c r="F1107" s="199"/>
      <c r="G1107" s="198"/>
      <c r="H1107" s="20">
        <v>19.190000000000001</v>
      </c>
    </row>
    <row r="1108" spans="1:8" ht="26.1" customHeight="1">
      <c r="A1108" s="200" t="s">
        <v>219</v>
      </c>
      <c r="B1108" s="201"/>
      <c r="C1108" s="201"/>
      <c r="D1108" s="201"/>
      <c r="E1108" s="201"/>
      <c r="F1108" s="224"/>
      <c r="G1108" s="201"/>
      <c r="H1108" s="50">
        <v>49.65</v>
      </c>
    </row>
    <row r="1109" spans="1:8" ht="26.1" customHeight="1">
      <c r="A1109" s="200" t="s">
        <v>220</v>
      </c>
      <c r="B1109" s="201"/>
      <c r="C1109" s="201"/>
      <c r="D1109" s="201"/>
      <c r="E1109" s="201"/>
      <c r="F1109" s="224"/>
      <c r="G1109" s="201"/>
      <c r="H1109" s="50">
        <v>12.43</v>
      </c>
    </row>
    <row r="1110" spans="1:8" ht="26.1" customHeight="1">
      <c r="A1110" s="200" t="s">
        <v>221</v>
      </c>
      <c r="B1110" s="201"/>
      <c r="C1110" s="201"/>
      <c r="D1110" s="201"/>
      <c r="E1110" s="201"/>
      <c r="F1110" s="224"/>
      <c r="G1110" s="201"/>
      <c r="H1110" s="50">
        <v>62.08</v>
      </c>
    </row>
    <row r="1111" spans="1:8" ht="26.1" customHeight="1">
      <c r="A1111" s="202"/>
      <c r="B1111" s="203"/>
      <c r="C1111" s="203"/>
      <c r="D1111" s="203"/>
      <c r="E1111" s="203"/>
      <c r="F1111" s="225"/>
      <c r="G1111" s="203"/>
      <c r="H1111" s="226"/>
    </row>
    <row r="1112" spans="1:8" ht="26.1" customHeight="1">
      <c r="A1112" s="200" t="s">
        <v>361</v>
      </c>
      <c r="B1112" s="201"/>
      <c r="C1112" s="201"/>
      <c r="D1112" s="201"/>
      <c r="E1112" s="220" t="s">
        <v>237</v>
      </c>
      <c r="F1112" s="221"/>
      <c r="G1112" s="222"/>
      <c r="H1112" s="223"/>
    </row>
    <row r="1113" spans="1:8" ht="26.1" customHeight="1">
      <c r="A1113" s="204" t="s">
        <v>362</v>
      </c>
      <c r="B1113" s="205"/>
      <c r="C1113" s="205"/>
      <c r="D1113" s="205"/>
      <c r="E1113" s="205"/>
      <c r="F1113" s="206"/>
      <c r="G1113" s="205"/>
      <c r="H1113" s="207"/>
    </row>
    <row r="1114" spans="1:8" ht="26.1" customHeight="1">
      <c r="A1114" s="200" t="s">
        <v>177</v>
      </c>
      <c r="B1114" s="201"/>
      <c r="C1114" s="201"/>
      <c r="D1114" s="201"/>
      <c r="E1114" s="47" t="s">
        <v>2</v>
      </c>
      <c r="F1114" s="48" t="s">
        <v>178</v>
      </c>
      <c r="G1114" s="49" t="s">
        <v>179</v>
      </c>
      <c r="H1114" s="50" t="s">
        <v>180</v>
      </c>
    </row>
    <row r="1115" spans="1:8" ht="26.1" customHeight="1">
      <c r="A1115" s="202" t="s">
        <v>181</v>
      </c>
      <c r="B1115" s="203"/>
      <c r="C1115" s="203"/>
      <c r="D1115" s="203"/>
      <c r="E1115" s="51" t="s">
        <v>182</v>
      </c>
      <c r="F1115" s="52">
        <v>0.1739241</v>
      </c>
      <c r="G1115" s="19">
        <v>4.68</v>
      </c>
      <c r="H1115" s="53">
        <v>0.81</v>
      </c>
    </row>
    <row r="1116" spans="1:8" ht="26.1" customHeight="1">
      <c r="A1116" s="202" t="s">
        <v>239</v>
      </c>
      <c r="B1116" s="203"/>
      <c r="C1116" s="203"/>
      <c r="D1116" s="203"/>
      <c r="E1116" s="51" t="s">
        <v>182</v>
      </c>
      <c r="F1116" s="52">
        <v>0.47803699999999999</v>
      </c>
      <c r="G1116" s="19">
        <v>6.65</v>
      </c>
      <c r="H1116" s="53">
        <v>3.18</v>
      </c>
    </row>
    <row r="1117" spans="1:8" ht="26.1" customHeight="1">
      <c r="A1117" s="202" t="s">
        <v>344</v>
      </c>
      <c r="B1117" s="203"/>
      <c r="C1117" s="203"/>
      <c r="D1117" s="203"/>
      <c r="E1117" s="51" t="s">
        <v>182</v>
      </c>
      <c r="F1117" s="52">
        <v>0.17979661999999999</v>
      </c>
      <c r="G1117" s="19">
        <v>4.75</v>
      </c>
      <c r="H1117" s="53">
        <v>0.85</v>
      </c>
    </row>
    <row r="1118" spans="1:8" ht="26.1" customHeight="1">
      <c r="A1118" s="197" t="s">
        <v>184</v>
      </c>
      <c r="B1118" s="198"/>
      <c r="C1118" s="198"/>
      <c r="D1118" s="198"/>
      <c r="E1118" s="198"/>
      <c r="F1118" s="199"/>
      <c r="G1118" s="198"/>
      <c r="H1118" s="53">
        <v>4.8499999999999996</v>
      </c>
    </row>
    <row r="1119" spans="1:8" ht="26.1" customHeight="1">
      <c r="A1119" s="197" t="s">
        <v>185</v>
      </c>
      <c r="B1119" s="198"/>
      <c r="C1119" s="198"/>
      <c r="D1119" s="198"/>
      <c r="E1119" s="198"/>
      <c r="F1119" s="199"/>
      <c r="G1119" s="198"/>
      <c r="H1119" s="20">
        <v>4.24</v>
      </c>
    </row>
    <row r="1120" spans="1:8" ht="26.1" customHeight="1">
      <c r="A1120" s="197" t="s">
        <v>186</v>
      </c>
      <c r="B1120" s="198"/>
      <c r="C1120" s="198"/>
      <c r="D1120" s="198"/>
      <c r="E1120" s="198"/>
      <c r="F1120" s="199"/>
      <c r="G1120" s="198"/>
      <c r="H1120" s="20">
        <v>9.08</v>
      </c>
    </row>
    <row r="1121" spans="1:8" ht="26.1" customHeight="1">
      <c r="A1121" s="200" t="s">
        <v>187</v>
      </c>
      <c r="B1121" s="201"/>
      <c r="C1121" s="201"/>
      <c r="D1121" s="201"/>
      <c r="E1121" s="47" t="s">
        <v>2</v>
      </c>
      <c r="F1121" s="48" t="s">
        <v>188</v>
      </c>
      <c r="G1121" s="49" t="s">
        <v>179</v>
      </c>
      <c r="H1121" s="50" t="s">
        <v>180</v>
      </c>
    </row>
    <row r="1122" spans="1:8" ht="26.1" customHeight="1">
      <c r="A1122" s="202" t="s">
        <v>355</v>
      </c>
      <c r="B1122" s="203"/>
      <c r="C1122" s="203"/>
      <c r="D1122" s="203"/>
      <c r="E1122" s="51" t="s">
        <v>2</v>
      </c>
      <c r="F1122" s="52">
        <v>1.6506000000000001E-5</v>
      </c>
      <c r="G1122" s="19">
        <v>2949</v>
      </c>
      <c r="H1122" s="53">
        <v>0.05</v>
      </c>
    </row>
    <row r="1123" spans="1:8" ht="26.1" customHeight="1">
      <c r="A1123" s="202" t="s">
        <v>189</v>
      </c>
      <c r="B1123" s="203"/>
      <c r="C1123" s="203"/>
      <c r="D1123" s="203"/>
      <c r="E1123" s="51" t="s">
        <v>2</v>
      </c>
      <c r="F1123" s="52">
        <v>2.8268000000000001E-5</v>
      </c>
      <c r="G1123" s="19">
        <v>590.54999999999995</v>
      </c>
      <c r="H1123" s="53">
        <v>0.02</v>
      </c>
    </row>
    <row r="1124" spans="1:8" ht="26.1" customHeight="1">
      <c r="A1124" s="202" t="s">
        <v>191</v>
      </c>
      <c r="B1124" s="203"/>
      <c r="C1124" s="203"/>
      <c r="D1124" s="203"/>
      <c r="E1124" s="51" t="s">
        <v>2</v>
      </c>
      <c r="F1124" s="52">
        <v>4.3396000000000003E-5</v>
      </c>
      <c r="G1124" s="19">
        <v>694.73</v>
      </c>
      <c r="H1124" s="53">
        <v>0.03</v>
      </c>
    </row>
    <row r="1125" spans="1:8" ht="26.1" customHeight="1">
      <c r="A1125" s="202" t="s">
        <v>192</v>
      </c>
      <c r="B1125" s="203"/>
      <c r="C1125" s="203"/>
      <c r="D1125" s="203"/>
      <c r="E1125" s="51" t="s">
        <v>2</v>
      </c>
      <c r="F1125" s="52">
        <v>3.4742E-5</v>
      </c>
      <c r="G1125" s="19">
        <v>218.74</v>
      </c>
      <c r="H1125" s="53">
        <v>0.01</v>
      </c>
    </row>
    <row r="1126" spans="1:8" ht="26.1" customHeight="1">
      <c r="A1126" s="202" t="s">
        <v>202</v>
      </c>
      <c r="B1126" s="203"/>
      <c r="C1126" s="203"/>
      <c r="D1126" s="203"/>
      <c r="E1126" s="51" t="s">
        <v>2</v>
      </c>
      <c r="F1126" s="52">
        <v>1.3185399999999999E-4</v>
      </c>
      <c r="G1126" s="19">
        <v>208.52</v>
      </c>
      <c r="H1126" s="53">
        <v>0.03</v>
      </c>
    </row>
    <row r="1127" spans="1:8" ht="26.1" customHeight="1">
      <c r="A1127" s="202" t="s">
        <v>190</v>
      </c>
      <c r="B1127" s="203"/>
      <c r="C1127" s="203"/>
      <c r="D1127" s="203"/>
      <c r="E1127" s="51" t="s">
        <v>2</v>
      </c>
      <c r="F1127" s="52">
        <v>2.8268000000000001E-5</v>
      </c>
      <c r="G1127" s="19">
        <v>716.26</v>
      </c>
      <c r="H1127" s="53">
        <v>0.02</v>
      </c>
    </row>
    <row r="1128" spans="1:8" ht="26.1" customHeight="1">
      <c r="A1128" s="202" t="s">
        <v>195</v>
      </c>
      <c r="B1128" s="203"/>
      <c r="C1128" s="203"/>
      <c r="D1128" s="203"/>
      <c r="E1128" s="51" t="s">
        <v>2</v>
      </c>
      <c r="F1128" s="52">
        <v>1.01655E-3</v>
      </c>
      <c r="G1128" s="19">
        <v>168.13</v>
      </c>
      <c r="H1128" s="53">
        <v>0.17</v>
      </c>
    </row>
    <row r="1129" spans="1:8" ht="26.1" customHeight="1">
      <c r="A1129" s="202" t="s">
        <v>196</v>
      </c>
      <c r="B1129" s="203"/>
      <c r="C1129" s="203"/>
      <c r="D1129" s="203"/>
      <c r="E1129" s="51" t="s">
        <v>2</v>
      </c>
      <c r="F1129" s="52">
        <v>5.9011199999999995E-4</v>
      </c>
      <c r="G1129" s="19">
        <v>116.2</v>
      </c>
      <c r="H1129" s="53">
        <v>7.0000000000000007E-2</v>
      </c>
    </row>
    <row r="1130" spans="1:8" ht="26.1" customHeight="1">
      <c r="A1130" s="202" t="s">
        <v>197</v>
      </c>
      <c r="B1130" s="203"/>
      <c r="C1130" s="203"/>
      <c r="D1130" s="203"/>
      <c r="E1130" s="51" t="s">
        <v>2</v>
      </c>
      <c r="F1130" s="52">
        <v>8.8106999999999997E-4</v>
      </c>
      <c r="G1130" s="19">
        <v>132.27000000000001</v>
      </c>
      <c r="H1130" s="53">
        <v>0.12</v>
      </c>
    </row>
    <row r="1131" spans="1:8" ht="26.1" customHeight="1">
      <c r="A1131" s="202" t="s">
        <v>198</v>
      </c>
      <c r="B1131" s="203"/>
      <c r="C1131" s="203"/>
      <c r="D1131" s="203"/>
      <c r="E1131" s="51" t="s">
        <v>199</v>
      </c>
      <c r="F1131" s="52">
        <v>9.6887199999999996E-4</v>
      </c>
      <c r="G1131" s="19">
        <v>17.21</v>
      </c>
      <c r="H1131" s="53">
        <v>0.02</v>
      </c>
    </row>
    <row r="1132" spans="1:8" ht="26.1" customHeight="1">
      <c r="A1132" s="202" t="s">
        <v>200</v>
      </c>
      <c r="B1132" s="203"/>
      <c r="C1132" s="203"/>
      <c r="D1132" s="203"/>
      <c r="E1132" s="51" t="s">
        <v>2</v>
      </c>
      <c r="F1132" s="52">
        <v>4.2600899999999998E-4</v>
      </c>
      <c r="G1132" s="19">
        <v>112</v>
      </c>
      <c r="H1132" s="53">
        <v>0.05</v>
      </c>
    </row>
    <row r="1133" spans="1:8" ht="26.1" customHeight="1">
      <c r="A1133" s="202" t="s">
        <v>201</v>
      </c>
      <c r="B1133" s="203"/>
      <c r="C1133" s="203"/>
      <c r="D1133" s="203"/>
      <c r="E1133" s="51" t="s">
        <v>2</v>
      </c>
      <c r="F1133" s="52">
        <v>9.6887199999999996E-4</v>
      </c>
      <c r="G1133" s="19">
        <v>20.47</v>
      </c>
      <c r="H1133" s="53">
        <v>0.02</v>
      </c>
    </row>
    <row r="1134" spans="1:8" ht="26.1" customHeight="1">
      <c r="A1134" s="202" t="s">
        <v>215</v>
      </c>
      <c r="B1134" s="203"/>
      <c r="C1134" s="203"/>
      <c r="D1134" s="203"/>
      <c r="E1134" s="51" t="s">
        <v>2</v>
      </c>
      <c r="F1134" s="52">
        <v>9.6887199999999996E-4</v>
      </c>
      <c r="G1134" s="19">
        <v>9.23</v>
      </c>
      <c r="H1134" s="53">
        <v>0.01</v>
      </c>
    </row>
    <row r="1135" spans="1:8" ht="26.1" customHeight="1">
      <c r="A1135" s="202" t="s">
        <v>203</v>
      </c>
      <c r="B1135" s="203"/>
      <c r="C1135" s="203"/>
      <c r="D1135" s="203"/>
      <c r="E1135" s="51" t="s">
        <v>2</v>
      </c>
      <c r="F1135" s="52">
        <v>1.7358299999999999E-4</v>
      </c>
      <c r="G1135" s="19">
        <v>138.4</v>
      </c>
      <c r="H1135" s="53">
        <v>0.02</v>
      </c>
    </row>
    <row r="1136" spans="1:8" ht="26.1" customHeight="1">
      <c r="A1136" s="202" t="s">
        <v>337</v>
      </c>
      <c r="B1136" s="203"/>
      <c r="C1136" s="203"/>
      <c r="D1136" s="203"/>
      <c r="E1136" s="51" t="s">
        <v>27</v>
      </c>
      <c r="F1136" s="52">
        <v>4.8503999999999999E-2</v>
      </c>
      <c r="G1136" s="19">
        <v>25</v>
      </c>
      <c r="H1136" s="53">
        <v>1.21</v>
      </c>
    </row>
    <row r="1137" spans="1:8" ht="26.1" customHeight="1">
      <c r="A1137" s="202" t="s">
        <v>204</v>
      </c>
      <c r="B1137" s="203"/>
      <c r="C1137" s="203"/>
      <c r="D1137" s="203"/>
      <c r="E1137" s="51" t="s">
        <v>182</v>
      </c>
      <c r="F1137" s="52">
        <v>0.8196</v>
      </c>
      <c r="G1137" s="19">
        <v>0.01</v>
      </c>
      <c r="H1137" s="53">
        <v>0.01</v>
      </c>
    </row>
    <row r="1138" spans="1:8" ht="26.1" customHeight="1">
      <c r="A1138" s="202" t="s">
        <v>205</v>
      </c>
      <c r="B1138" s="203"/>
      <c r="C1138" s="203"/>
      <c r="D1138" s="203"/>
      <c r="E1138" s="51" t="s">
        <v>182</v>
      </c>
      <c r="F1138" s="52">
        <v>0.8196</v>
      </c>
      <c r="G1138" s="19">
        <v>0.43</v>
      </c>
      <c r="H1138" s="53">
        <v>0.35</v>
      </c>
    </row>
    <row r="1139" spans="1:8" ht="26.1" customHeight="1">
      <c r="A1139" s="202" t="s">
        <v>206</v>
      </c>
      <c r="B1139" s="203"/>
      <c r="C1139" s="203"/>
      <c r="D1139" s="203"/>
      <c r="E1139" s="51" t="s">
        <v>182</v>
      </c>
      <c r="F1139" s="52">
        <v>0.8196</v>
      </c>
      <c r="G1139" s="19">
        <v>0.02</v>
      </c>
      <c r="H1139" s="53">
        <v>0.02</v>
      </c>
    </row>
    <row r="1140" spans="1:8" ht="26.1" customHeight="1">
      <c r="A1140" s="202" t="s">
        <v>207</v>
      </c>
      <c r="B1140" s="203"/>
      <c r="C1140" s="203"/>
      <c r="D1140" s="203"/>
      <c r="E1140" s="51" t="s">
        <v>182</v>
      </c>
      <c r="F1140" s="52">
        <v>0.8196</v>
      </c>
      <c r="G1140" s="19">
        <v>0.37</v>
      </c>
      <c r="H1140" s="53">
        <v>0.3</v>
      </c>
    </row>
    <row r="1141" spans="1:8" ht="26.1" customHeight="1">
      <c r="A1141" s="202" t="s">
        <v>208</v>
      </c>
      <c r="B1141" s="203"/>
      <c r="C1141" s="203"/>
      <c r="D1141" s="203"/>
      <c r="E1141" s="51" t="s">
        <v>209</v>
      </c>
      <c r="F1141" s="52">
        <v>1.31218E-3</v>
      </c>
      <c r="G1141" s="19">
        <v>47.47</v>
      </c>
      <c r="H1141" s="53">
        <v>0.06</v>
      </c>
    </row>
    <row r="1142" spans="1:8" ht="26.1" customHeight="1">
      <c r="A1142" s="202" t="s">
        <v>210</v>
      </c>
      <c r="B1142" s="203"/>
      <c r="C1142" s="203"/>
      <c r="D1142" s="203"/>
      <c r="E1142" s="51" t="s">
        <v>209</v>
      </c>
      <c r="F1142" s="52">
        <v>1.1256878999999999E-2</v>
      </c>
      <c r="G1142" s="19">
        <v>8.9</v>
      </c>
      <c r="H1142" s="53">
        <v>0.1</v>
      </c>
    </row>
    <row r="1143" spans="1:8" ht="26.1" customHeight="1">
      <c r="A1143" s="202" t="s">
        <v>211</v>
      </c>
      <c r="B1143" s="203"/>
      <c r="C1143" s="203"/>
      <c r="D1143" s="203"/>
      <c r="E1143" s="51" t="s">
        <v>2</v>
      </c>
      <c r="F1143" s="52">
        <v>9.1374909000000004E-2</v>
      </c>
      <c r="G1143" s="19">
        <v>1.1000000000000001</v>
      </c>
      <c r="H1143" s="53">
        <v>0.1</v>
      </c>
    </row>
    <row r="1144" spans="1:8" ht="26.1" customHeight="1">
      <c r="A1144" s="202" t="s">
        <v>212</v>
      </c>
      <c r="B1144" s="203"/>
      <c r="C1144" s="203"/>
      <c r="D1144" s="203"/>
      <c r="E1144" s="51" t="s">
        <v>2</v>
      </c>
      <c r="F1144" s="52">
        <v>2.1689069999999999E-3</v>
      </c>
      <c r="G1144" s="19">
        <v>29.37</v>
      </c>
      <c r="H1144" s="53">
        <v>0.06</v>
      </c>
    </row>
    <row r="1145" spans="1:8" ht="26.1" customHeight="1">
      <c r="A1145" s="202" t="s">
        <v>213</v>
      </c>
      <c r="B1145" s="203"/>
      <c r="C1145" s="203"/>
      <c r="D1145" s="203"/>
      <c r="E1145" s="51" t="s">
        <v>2</v>
      </c>
      <c r="F1145" s="52">
        <v>5.1390250000000002E-3</v>
      </c>
      <c r="G1145" s="19">
        <v>5.62</v>
      </c>
      <c r="H1145" s="53">
        <v>0.03</v>
      </c>
    </row>
    <row r="1146" spans="1:8" ht="26.1" customHeight="1">
      <c r="A1146" s="202" t="s">
        <v>214</v>
      </c>
      <c r="B1146" s="203"/>
      <c r="C1146" s="203"/>
      <c r="D1146" s="203"/>
      <c r="E1146" s="51" t="s">
        <v>2</v>
      </c>
      <c r="F1146" s="52">
        <v>5.8132929999999998E-3</v>
      </c>
      <c r="G1146" s="19">
        <v>5.21</v>
      </c>
      <c r="H1146" s="53">
        <v>0.03</v>
      </c>
    </row>
    <row r="1147" spans="1:8" ht="26.1" customHeight="1">
      <c r="A1147" s="202" t="s">
        <v>216</v>
      </c>
      <c r="B1147" s="203"/>
      <c r="C1147" s="203"/>
      <c r="D1147" s="203"/>
      <c r="E1147" s="51" t="s">
        <v>2</v>
      </c>
      <c r="F1147" s="52">
        <v>1.74993E-3</v>
      </c>
      <c r="G1147" s="19">
        <v>6.79</v>
      </c>
      <c r="H1147" s="53">
        <v>0.01</v>
      </c>
    </row>
    <row r="1148" spans="1:8" ht="26.1" customHeight="1">
      <c r="A1148" s="202" t="s">
        <v>331</v>
      </c>
      <c r="B1148" s="203"/>
      <c r="C1148" s="203"/>
      <c r="D1148" s="203"/>
      <c r="E1148" s="51" t="s">
        <v>332</v>
      </c>
      <c r="F1148" s="52">
        <v>5.2170000000000001E-2</v>
      </c>
      <c r="G1148" s="19">
        <v>0.51</v>
      </c>
      <c r="H1148" s="53">
        <v>0.03</v>
      </c>
    </row>
    <row r="1149" spans="1:8" ht="26.1" customHeight="1">
      <c r="A1149" s="202" t="s">
        <v>338</v>
      </c>
      <c r="B1149" s="203"/>
      <c r="C1149" s="203"/>
      <c r="D1149" s="203"/>
      <c r="E1149" s="51" t="s">
        <v>231</v>
      </c>
      <c r="F1149" s="52">
        <v>6.9796880000000003</v>
      </c>
      <c r="G1149" s="19">
        <v>0.5</v>
      </c>
      <c r="H1149" s="53">
        <v>3.49</v>
      </c>
    </row>
    <row r="1150" spans="1:8" ht="26.1" customHeight="1">
      <c r="A1150" s="202" t="s">
        <v>356</v>
      </c>
      <c r="B1150" s="203"/>
      <c r="C1150" s="203"/>
      <c r="D1150" s="203"/>
      <c r="E1150" s="51" t="s">
        <v>231</v>
      </c>
      <c r="F1150" s="52">
        <v>7.2831200000000003</v>
      </c>
      <c r="G1150" s="19">
        <v>0.66</v>
      </c>
      <c r="H1150" s="53">
        <v>4.8099999999999996</v>
      </c>
    </row>
    <row r="1151" spans="1:8" ht="26.1" customHeight="1">
      <c r="A1151" s="197" t="s">
        <v>218</v>
      </c>
      <c r="B1151" s="198"/>
      <c r="C1151" s="198"/>
      <c r="D1151" s="198"/>
      <c r="E1151" s="198"/>
      <c r="F1151" s="199"/>
      <c r="G1151" s="198"/>
      <c r="H1151" s="20">
        <v>11.24</v>
      </c>
    </row>
    <row r="1152" spans="1:8" ht="26.1" customHeight="1">
      <c r="A1152" s="200" t="s">
        <v>219</v>
      </c>
      <c r="B1152" s="201"/>
      <c r="C1152" s="201"/>
      <c r="D1152" s="201"/>
      <c r="E1152" s="201"/>
      <c r="F1152" s="224"/>
      <c r="G1152" s="201"/>
      <c r="H1152" s="50">
        <v>20.32</v>
      </c>
    </row>
    <row r="1153" spans="1:8" ht="26.1" customHeight="1">
      <c r="A1153" s="200" t="s">
        <v>220</v>
      </c>
      <c r="B1153" s="201"/>
      <c r="C1153" s="201"/>
      <c r="D1153" s="201"/>
      <c r="E1153" s="201"/>
      <c r="F1153" s="224"/>
      <c r="G1153" s="201"/>
      <c r="H1153" s="50">
        <v>5.09</v>
      </c>
    </row>
    <row r="1154" spans="1:8" ht="26.1" customHeight="1">
      <c r="A1154" s="200" t="s">
        <v>221</v>
      </c>
      <c r="B1154" s="201"/>
      <c r="C1154" s="201"/>
      <c r="D1154" s="201"/>
      <c r="E1154" s="201"/>
      <c r="F1154" s="224"/>
      <c r="G1154" s="201"/>
      <c r="H1154" s="50">
        <v>25.41</v>
      </c>
    </row>
    <row r="1155" spans="1:8" ht="26.1" customHeight="1">
      <c r="A1155" s="202"/>
      <c r="B1155" s="203"/>
      <c r="C1155" s="203"/>
      <c r="D1155" s="203"/>
      <c r="E1155" s="203"/>
      <c r="F1155" s="225"/>
      <c r="G1155" s="203"/>
      <c r="H1155" s="226"/>
    </row>
    <row r="1156" spans="1:8" ht="26.1" customHeight="1">
      <c r="A1156" s="200" t="s">
        <v>363</v>
      </c>
      <c r="B1156" s="201"/>
      <c r="C1156" s="201"/>
      <c r="D1156" s="201"/>
      <c r="E1156" s="220" t="s">
        <v>237</v>
      </c>
      <c r="F1156" s="221"/>
      <c r="G1156" s="222"/>
      <c r="H1156" s="223"/>
    </row>
    <row r="1157" spans="1:8" ht="26.1" customHeight="1">
      <c r="A1157" s="204" t="s">
        <v>364</v>
      </c>
      <c r="B1157" s="205"/>
      <c r="C1157" s="205"/>
      <c r="D1157" s="205"/>
      <c r="E1157" s="205"/>
      <c r="F1157" s="206"/>
      <c r="G1157" s="205"/>
      <c r="H1157" s="207"/>
    </row>
    <row r="1158" spans="1:8" ht="26.1" customHeight="1">
      <c r="A1158" s="200" t="s">
        <v>177</v>
      </c>
      <c r="B1158" s="201"/>
      <c r="C1158" s="201"/>
      <c r="D1158" s="201"/>
      <c r="E1158" s="47" t="s">
        <v>2</v>
      </c>
      <c r="F1158" s="48" t="s">
        <v>178</v>
      </c>
      <c r="G1158" s="49" t="s">
        <v>179</v>
      </c>
      <c r="H1158" s="50" t="s">
        <v>180</v>
      </c>
    </row>
    <row r="1159" spans="1:8" ht="26.1" customHeight="1">
      <c r="A1159" s="202" t="s">
        <v>181</v>
      </c>
      <c r="B1159" s="203"/>
      <c r="C1159" s="203"/>
      <c r="D1159" s="203"/>
      <c r="E1159" s="51" t="s">
        <v>182</v>
      </c>
      <c r="F1159" s="52">
        <v>0.79333799999999999</v>
      </c>
      <c r="G1159" s="19">
        <v>4.68</v>
      </c>
      <c r="H1159" s="53">
        <v>3.71</v>
      </c>
    </row>
    <row r="1160" spans="1:8" ht="26.1" customHeight="1">
      <c r="A1160" s="202" t="s">
        <v>239</v>
      </c>
      <c r="B1160" s="203"/>
      <c r="C1160" s="203"/>
      <c r="D1160" s="203"/>
      <c r="E1160" s="51" t="s">
        <v>182</v>
      </c>
      <c r="F1160" s="52">
        <v>0.79333799999999999</v>
      </c>
      <c r="G1160" s="19">
        <v>6.65</v>
      </c>
      <c r="H1160" s="53">
        <v>5.28</v>
      </c>
    </row>
    <row r="1161" spans="1:8" ht="26.1" customHeight="1">
      <c r="A1161" s="202" t="s">
        <v>344</v>
      </c>
      <c r="B1161" s="203"/>
      <c r="C1161" s="203"/>
      <c r="D1161" s="203"/>
      <c r="E1161" s="51" t="s">
        <v>182</v>
      </c>
      <c r="F1161" s="52">
        <v>0.15014930500000001</v>
      </c>
      <c r="G1161" s="19">
        <v>4.75</v>
      </c>
      <c r="H1161" s="53">
        <v>0.71</v>
      </c>
    </row>
    <row r="1162" spans="1:8" ht="26.1" customHeight="1">
      <c r="A1162" s="197" t="s">
        <v>184</v>
      </c>
      <c r="B1162" s="198"/>
      <c r="C1162" s="198"/>
      <c r="D1162" s="198"/>
      <c r="E1162" s="198"/>
      <c r="F1162" s="199"/>
      <c r="G1162" s="198"/>
      <c r="H1162" s="53">
        <v>9.6999999999999993</v>
      </c>
    </row>
    <row r="1163" spans="1:8" ht="26.1" customHeight="1">
      <c r="A1163" s="197" t="s">
        <v>185</v>
      </c>
      <c r="B1163" s="198"/>
      <c r="C1163" s="198"/>
      <c r="D1163" s="198"/>
      <c r="E1163" s="198"/>
      <c r="F1163" s="199"/>
      <c r="G1163" s="198"/>
      <c r="H1163" s="20">
        <v>8.48</v>
      </c>
    </row>
    <row r="1164" spans="1:8" ht="26.1" customHeight="1">
      <c r="A1164" s="197" t="s">
        <v>186</v>
      </c>
      <c r="B1164" s="198"/>
      <c r="C1164" s="198"/>
      <c r="D1164" s="198"/>
      <c r="E1164" s="198"/>
      <c r="F1164" s="199"/>
      <c r="G1164" s="198"/>
      <c r="H1164" s="20">
        <v>18.18</v>
      </c>
    </row>
    <row r="1165" spans="1:8" ht="26.1" customHeight="1">
      <c r="A1165" s="200" t="s">
        <v>187</v>
      </c>
      <c r="B1165" s="201"/>
      <c r="C1165" s="201"/>
      <c r="D1165" s="201"/>
      <c r="E1165" s="47" t="s">
        <v>2</v>
      </c>
      <c r="F1165" s="48" t="s">
        <v>188</v>
      </c>
      <c r="G1165" s="49" t="s">
        <v>179</v>
      </c>
      <c r="H1165" s="50" t="s">
        <v>180</v>
      </c>
    </row>
    <row r="1166" spans="1:8" ht="26.1" customHeight="1">
      <c r="A1166" s="202" t="s">
        <v>355</v>
      </c>
      <c r="B1166" s="203"/>
      <c r="C1166" s="203"/>
      <c r="D1166" s="203"/>
      <c r="E1166" s="51" t="s">
        <v>2</v>
      </c>
      <c r="F1166" s="52">
        <v>1.3784999999999999E-5</v>
      </c>
      <c r="G1166" s="19">
        <v>2949</v>
      </c>
      <c r="H1166" s="53">
        <v>0.04</v>
      </c>
    </row>
    <row r="1167" spans="1:8" ht="26.1" customHeight="1">
      <c r="A1167" s="202" t="s">
        <v>189</v>
      </c>
      <c r="B1167" s="203"/>
      <c r="C1167" s="203"/>
      <c r="D1167" s="203"/>
      <c r="E1167" s="51" t="s">
        <v>2</v>
      </c>
      <c r="F1167" s="52">
        <v>6.8795999999999997E-5</v>
      </c>
      <c r="G1167" s="19">
        <v>590.54999999999995</v>
      </c>
      <c r="H1167" s="53">
        <v>0.04</v>
      </c>
    </row>
    <row r="1168" spans="1:8" ht="26.1" customHeight="1">
      <c r="A1168" s="202" t="s">
        <v>191</v>
      </c>
      <c r="B1168" s="203"/>
      <c r="C1168" s="203"/>
      <c r="D1168" s="203"/>
      <c r="E1168" s="51" t="s">
        <v>2</v>
      </c>
      <c r="F1168" s="52">
        <v>1.05612E-4</v>
      </c>
      <c r="G1168" s="19">
        <v>694.73</v>
      </c>
      <c r="H1168" s="53">
        <v>7.0000000000000007E-2</v>
      </c>
    </row>
    <row r="1169" spans="1:8" ht="26.1" customHeight="1">
      <c r="A1169" s="202" t="s">
        <v>192</v>
      </c>
      <c r="B1169" s="203"/>
      <c r="C1169" s="203"/>
      <c r="D1169" s="203"/>
      <c r="E1169" s="51" t="s">
        <v>2</v>
      </c>
      <c r="F1169" s="52">
        <v>8.4552E-5</v>
      </c>
      <c r="G1169" s="19">
        <v>218.74</v>
      </c>
      <c r="H1169" s="53">
        <v>0.02</v>
      </c>
    </row>
    <row r="1170" spans="1:8" ht="26.1" customHeight="1">
      <c r="A1170" s="202" t="s">
        <v>202</v>
      </c>
      <c r="B1170" s="203"/>
      <c r="C1170" s="203"/>
      <c r="D1170" s="203"/>
      <c r="E1170" s="51" t="s">
        <v>2</v>
      </c>
      <c r="F1170" s="52">
        <v>3.2089199999999998E-4</v>
      </c>
      <c r="G1170" s="19">
        <v>208.52</v>
      </c>
      <c r="H1170" s="53">
        <v>7.0000000000000007E-2</v>
      </c>
    </row>
    <row r="1171" spans="1:8" ht="26.1" customHeight="1">
      <c r="A1171" s="202" t="s">
        <v>190</v>
      </c>
      <c r="B1171" s="203"/>
      <c r="C1171" s="203"/>
      <c r="D1171" s="203"/>
      <c r="E1171" s="51" t="s">
        <v>2</v>
      </c>
      <c r="F1171" s="52">
        <v>6.8795999999999997E-5</v>
      </c>
      <c r="G1171" s="19">
        <v>716.26</v>
      </c>
      <c r="H1171" s="53">
        <v>0.05</v>
      </c>
    </row>
    <row r="1172" spans="1:8" ht="26.1" customHeight="1">
      <c r="A1172" s="202" t="s">
        <v>195</v>
      </c>
      <c r="B1172" s="203"/>
      <c r="C1172" s="203"/>
      <c r="D1172" s="203"/>
      <c r="E1172" s="51" t="s">
        <v>2</v>
      </c>
      <c r="F1172" s="52">
        <v>2.119859E-3</v>
      </c>
      <c r="G1172" s="19">
        <v>168.13</v>
      </c>
      <c r="H1172" s="53">
        <v>0.36</v>
      </c>
    </row>
    <row r="1173" spans="1:8" ht="26.1" customHeight="1">
      <c r="A1173" s="202" t="s">
        <v>196</v>
      </c>
      <c r="B1173" s="203"/>
      <c r="C1173" s="203"/>
      <c r="D1173" s="203"/>
      <c r="E1173" s="51" t="s">
        <v>2</v>
      </c>
      <c r="F1173" s="52">
        <v>1.2305879999999999E-3</v>
      </c>
      <c r="G1173" s="19">
        <v>116.2</v>
      </c>
      <c r="H1173" s="53">
        <v>0.14000000000000001</v>
      </c>
    </row>
    <row r="1174" spans="1:8" ht="26.1" customHeight="1">
      <c r="A1174" s="202" t="s">
        <v>197</v>
      </c>
      <c r="B1174" s="203"/>
      <c r="C1174" s="203"/>
      <c r="D1174" s="203"/>
      <c r="E1174" s="51" t="s">
        <v>2</v>
      </c>
      <c r="F1174" s="52">
        <v>1.837336E-3</v>
      </c>
      <c r="G1174" s="19">
        <v>132.27000000000001</v>
      </c>
      <c r="H1174" s="53">
        <v>0.24</v>
      </c>
    </row>
    <row r="1175" spans="1:8" ht="26.1" customHeight="1">
      <c r="A1175" s="202" t="s">
        <v>198</v>
      </c>
      <c r="B1175" s="203"/>
      <c r="C1175" s="203"/>
      <c r="D1175" s="203"/>
      <c r="E1175" s="51" t="s">
        <v>199</v>
      </c>
      <c r="F1175" s="52">
        <v>2.3579400000000002E-3</v>
      </c>
      <c r="G1175" s="19">
        <v>17.21</v>
      </c>
      <c r="H1175" s="53">
        <v>0.04</v>
      </c>
    </row>
    <row r="1176" spans="1:8" ht="26.1" customHeight="1">
      <c r="A1176" s="202" t="s">
        <v>200</v>
      </c>
      <c r="B1176" s="203"/>
      <c r="C1176" s="203"/>
      <c r="D1176" s="203"/>
      <c r="E1176" s="51" t="s">
        <v>2</v>
      </c>
      <c r="F1176" s="52">
        <v>1.0367760000000001E-3</v>
      </c>
      <c r="G1176" s="19">
        <v>112</v>
      </c>
      <c r="H1176" s="53">
        <v>0.12</v>
      </c>
    </row>
    <row r="1177" spans="1:8" ht="26.1" customHeight="1">
      <c r="A1177" s="202" t="s">
        <v>201</v>
      </c>
      <c r="B1177" s="203"/>
      <c r="C1177" s="203"/>
      <c r="D1177" s="203"/>
      <c r="E1177" s="51" t="s">
        <v>2</v>
      </c>
      <c r="F1177" s="52">
        <v>2.3579400000000002E-3</v>
      </c>
      <c r="G1177" s="19">
        <v>20.47</v>
      </c>
      <c r="H1177" s="53">
        <v>0.05</v>
      </c>
    </row>
    <row r="1178" spans="1:8" ht="26.1" customHeight="1">
      <c r="A1178" s="202" t="s">
        <v>215</v>
      </c>
      <c r="B1178" s="203"/>
      <c r="C1178" s="203"/>
      <c r="D1178" s="203"/>
      <c r="E1178" s="51" t="s">
        <v>2</v>
      </c>
      <c r="F1178" s="52">
        <v>2.3579400000000002E-3</v>
      </c>
      <c r="G1178" s="19">
        <v>9.23</v>
      </c>
      <c r="H1178" s="53">
        <v>0.02</v>
      </c>
    </row>
    <row r="1179" spans="1:8" ht="26.1" customHeight="1">
      <c r="A1179" s="202" t="s">
        <v>203</v>
      </c>
      <c r="B1179" s="203"/>
      <c r="C1179" s="203"/>
      <c r="D1179" s="203"/>
      <c r="E1179" s="51" t="s">
        <v>2</v>
      </c>
      <c r="F1179" s="52">
        <v>4.2244800000000002E-4</v>
      </c>
      <c r="G1179" s="19">
        <v>138.4</v>
      </c>
      <c r="H1179" s="53">
        <v>0.06</v>
      </c>
    </row>
    <row r="1180" spans="1:8" ht="26.1" customHeight="1">
      <c r="A1180" s="202" t="s">
        <v>337</v>
      </c>
      <c r="B1180" s="203"/>
      <c r="C1180" s="203"/>
      <c r="D1180" s="203"/>
      <c r="E1180" s="51" t="s">
        <v>27</v>
      </c>
      <c r="F1180" s="52">
        <v>4.0506E-2</v>
      </c>
      <c r="G1180" s="19">
        <v>25</v>
      </c>
      <c r="H1180" s="53">
        <v>1.01</v>
      </c>
    </row>
    <row r="1181" spans="1:8" ht="26.1" customHeight="1">
      <c r="A1181" s="202" t="s">
        <v>204</v>
      </c>
      <c r="B1181" s="203"/>
      <c r="C1181" s="203"/>
      <c r="D1181" s="203"/>
      <c r="E1181" s="51" t="s">
        <v>182</v>
      </c>
      <c r="F1181" s="52">
        <v>1.7091499999999999</v>
      </c>
      <c r="G1181" s="19">
        <v>0.01</v>
      </c>
      <c r="H1181" s="53">
        <v>0.02</v>
      </c>
    </row>
    <row r="1182" spans="1:8" ht="26.1" customHeight="1">
      <c r="A1182" s="202" t="s">
        <v>205</v>
      </c>
      <c r="B1182" s="203"/>
      <c r="C1182" s="203"/>
      <c r="D1182" s="203"/>
      <c r="E1182" s="51" t="s">
        <v>182</v>
      </c>
      <c r="F1182" s="52">
        <v>1.7091499999999999</v>
      </c>
      <c r="G1182" s="19">
        <v>0.43</v>
      </c>
      <c r="H1182" s="53">
        <v>0.73</v>
      </c>
    </row>
    <row r="1183" spans="1:8" ht="26.1" customHeight="1">
      <c r="A1183" s="202" t="s">
        <v>206</v>
      </c>
      <c r="B1183" s="203"/>
      <c r="C1183" s="203"/>
      <c r="D1183" s="203"/>
      <c r="E1183" s="51" t="s">
        <v>182</v>
      </c>
      <c r="F1183" s="52">
        <v>1.7091499999999999</v>
      </c>
      <c r="G1183" s="19">
        <v>0.02</v>
      </c>
      <c r="H1183" s="53">
        <v>0.03</v>
      </c>
    </row>
    <row r="1184" spans="1:8" ht="26.1" customHeight="1">
      <c r="A1184" s="202" t="s">
        <v>208</v>
      </c>
      <c r="B1184" s="203"/>
      <c r="C1184" s="203"/>
      <c r="D1184" s="203"/>
      <c r="E1184" s="51" t="s">
        <v>209</v>
      </c>
      <c r="F1184" s="52">
        <v>2.7363489999999999E-3</v>
      </c>
      <c r="G1184" s="19">
        <v>47.47</v>
      </c>
      <c r="H1184" s="53">
        <v>0.13</v>
      </c>
    </row>
    <row r="1185" spans="1:8" ht="26.1" customHeight="1">
      <c r="A1185" s="202" t="s">
        <v>210</v>
      </c>
      <c r="B1185" s="203"/>
      <c r="C1185" s="203"/>
      <c r="D1185" s="203"/>
      <c r="E1185" s="51" t="s">
        <v>209</v>
      </c>
      <c r="F1185" s="52">
        <v>2.3474492E-2</v>
      </c>
      <c r="G1185" s="19">
        <v>8.9</v>
      </c>
      <c r="H1185" s="53">
        <v>0.21</v>
      </c>
    </row>
    <row r="1186" spans="1:8" ht="26.1" customHeight="1">
      <c r="A1186" s="202" t="s">
        <v>211</v>
      </c>
      <c r="B1186" s="203"/>
      <c r="C1186" s="203"/>
      <c r="D1186" s="203"/>
      <c r="E1186" s="51" t="s">
        <v>2</v>
      </c>
      <c r="F1186" s="52">
        <v>0.19054834800000001</v>
      </c>
      <c r="G1186" s="19">
        <v>1.1000000000000001</v>
      </c>
      <c r="H1186" s="53">
        <v>0.21</v>
      </c>
    </row>
    <row r="1187" spans="1:8" ht="26.1" customHeight="1">
      <c r="A1187" s="202" t="s">
        <v>212</v>
      </c>
      <c r="B1187" s="203"/>
      <c r="C1187" s="203"/>
      <c r="D1187" s="203"/>
      <c r="E1187" s="51" t="s">
        <v>2</v>
      </c>
      <c r="F1187" s="52">
        <v>4.5229240000000002E-3</v>
      </c>
      <c r="G1187" s="19">
        <v>29.37</v>
      </c>
      <c r="H1187" s="53">
        <v>0.13</v>
      </c>
    </row>
    <row r="1188" spans="1:8" ht="26.1" customHeight="1">
      <c r="A1188" s="202" t="s">
        <v>213</v>
      </c>
      <c r="B1188" s="203"/>
      <c r="C1188" s="203"/>
      <c r="D1188" s="203"/>
      <c r="E1188" s="51" t="s">
        <v>2</v>
      </c>
      <c r="F1188" s="52">
        <v>1.2506832000000001E-2</v>
      </c>
      <c r="G1188" s="19">
        <v>5.62</v>
      </c>
      <c r="H1188" s="53">
        <v>7.0000000000000007E-2</v>
      </c>
    </row>
    <row r="1189" spans="1:8" ht="26.1" customHeight="1">
      <c r="A1189" s="202" t="s">
        <v>214</v>
      </c>
      <c r="B1189" s="203"/>
      <c r="C1189" s="203"/>
      <c r="D1189" s="203"/>
      <c r="E1189" s="51" t="s">
        <v>2</v>
      </c>
      <c r="F1189" s="52">
        <v>1.4147796000000001E-2</v>
      </c>
      <c r="G1189" s="19">
        <v>5.21</v>
      </c>
      <c r="H1189" s="53">
        <v>7.0000000000000007E-2</v>
      </c>
    </row>
    <row r="1190" spans="1:8" ht="26.1" customHeight="1">
      <c r="A1190" s="202" t="s">
        <v>216</v>
      </c>
      <c r="B1190" s="203"/>
      <c r="C1190" s="203"/>
      <c r="D1190" s="203"/>
      <c r="E1190" s="51" t="s">
        <v>2</v>
      </c>
      <c r="F1190" s="52">
        <v>4.2588000000000001E-3</v>
      </c>
      <c r="G1190" s="19">
        <v>6.79</v>
      </c>
      <c r="H1190" s="53">
        <v>0.03</v>
      </c>
    </row>
    <row r="1191" spans="1:8" ht="26.1" customHeight="1">
      <c r="A1191" s="202" t="s">
        <v>331</v>
      </c>
      <c r="B1191" s="203"/>
      <c r="C1191" s="203"/>
      <c r="D1191" s="203"/>
      <c r="E1191" s="51" t="s">
        <v>332</v>
      </c>
      <c r="F1191" s="52">
        <v>4.3567500000000002E-2</v>
      </c>
      <c r="G1191" s="19">
        <v>0.51</v>
      </c>
      <c r="H1191" s="53">
        <v>0.02</v>
      </c>
    </row>
    <row r="1192" spans="1:8" ht="26.1" customHeight="1">
      <c r="A1192" s="202" t="s">
        <v>365</v>
      </c>
      <c r="B1192" s="203"/>
      <c r="C1192" s="203"/>
      <c r="D1192" s="203"/>
      <c r="E1192" s="51" t="s">
        <v>4</v>
      </c>
      <c r="F1192" s="52">
        <v>0.13880000000000001</v>
      </c>
      <c r="G1192" s="19">
        <v>10.48</v>
      </c>
      <c r="H1192" s="53">
        <v>1.45</v>
      </c>
    </row>
    <row r="1193" spans="1:8" ht="26.1" customHeight="1">
      <c r="A1193" s="202" t="s">
        <v>338</v>
      </c>
      <c r="B1193" s="203"/>
      <c r="C1193" s="203"/>
      <c r="D1193" s="203"/>
      <c r="E1193" s="51" t="s">
        <v>231</v>
      </c>
      <c r="F1193" s="52">
        <v>5.8287820000000004</v>
      </c>
      <c r="G1193" s="19">
        <v>0.5</v>
      </c>
      <c r="H1193" s="53">
        <v>2.91</v>
      </c>
    </row>
    <row r="1194" spans="1:8" ht="26.1" customHeight="1">
      <c r="A1194" s="202" t="s">
        <v>207</v>
      </c>
      <c r="B1194" s="203"/>
      <c r="C1194" s="203"/>
      <c r="D1194" s="203"/>
      <c r="E1194" s="51" t="s">
        <v>182</v>
      </c>
      <c r="F1194" s="52">
        <v>1.7091499999999999</v>
      </c>
      <c r="G1194" s="19">
        <v>0.37</v>
      </c>
      <c r="H1194" s="53">
        <v>0.63</v>
      </c>
    </row>
    <row r="1195" spans="1:8" ht="26.1" customHeight="1">
      <c r="A1195" s="202" t="s">
        <v>356</v>
      </c>
      <c r="B1195" s="203"/>
      <c r="C1195" s="203"/>
      <c r="D1195" s="203"/>
      <c r="E1195" s="51" t="s">
        <v>231</v>
      </c>
      <c r="F1195" s="52">
        <v>6.0821800000000001</v>
      </c>
      <c r="G1195" s="19">
        <v>0.66</v>
      </c>
      <c r="H1195" s="53">
        <v>4.01</v>
      </c>
    </row>
    <row r="1196" spans="1:8" ht="26.1" customHeight="1">
      <c r="A1196" s="197" t="s">
        <v>218</v>
      </c>
      <c r="B1196" s="198"/>
      <c r="C1196" s="198"/>
      <c r="D1196" s="198"/>
      <c r="E1196" s="198"/>
      <c r="F1196" s="199"/>
      <c r="G1196" s="198"/>
      <c r="H1196" s="20">
        <v>13.01</v>
      </c>
    </row>
    <row r="1197" spans="1:8" ht="26.1" customHeight="1">
      <c r="A1197" s="200" t="s">
        <v>219</v>
      </c>
      <c r="B1197" s="201"/>
      <c r="C1197" s="201"/>
      <c r="D1197" s="201"/>
      <c r="E1197" s="201"/>
      <c r="F1197" s="224"/>
      <c r="G1197" s="201"/>
      <c r="H1197" s="50">
        <v>31.19</v>
      </c>
    </row>
    <row r="1198" spans="1:8" ht="26.1" customHeight="1">
      <c r="A1198" s="200" t="s">
        <v>220</v>
      </c>
      <c r="B1198" s="201"/>
      <c r="C1198" s="201"/>
      <c r="D1198" s="201"/>
      <c r="E1198" s="201"/>
      <c r="F1198" s="224"/>
      <c r="G1198" s="201"/>
      <c r="H1198" s="50">
        <v>7.81</v>
      </c>
    </row>
    <row r="1199" spans="1:8" ht="26.1" customHeight="1">
      <c r="A1199" s="200" t="s">
        <v>221</v>
      </c>
      <c r="B1199" s="201"/>
      <c r="C1199" s="201"/>
      <c r="D1199" s="201"/>
      <c r="E1199" s="201"/>
      <c r="F1199" s="224"/>
      <c r="G1199" s="201"/>
      <c r="H1199" s="50">
        <v>39</v>
      </c>
    </row>
    <row r="1200" spans="1:8" ht="26.1" customHeight="1">
      <c r="A1200" s="202"/>
      <c r="B1200" s="203"/>
      <c r="C1200" s="203"/>
      <c r="D1200" s="203"/>
      <c r="E1200" s="203"/>
      <c r="F1200" s="225"/>
      <c r="G1200" s="203"/>
      <c r="H1200" s="226"/>
    </row>
    <row r="1201" spans="1:8" ht="26.1" customHeight="1">
      <c r="A1201" s="200" t="s">
        <v>366</v>
      </c>
      <c r="B1201" s="201"/>
      <c r="C1201" s="201"/>
      <c r="D1201" s="201"/>
      <c r="E1201" s="220" t="s">
        <v>237</v>
      </c>
      <c r="F1201" s="221"/>
      <c r="G1201" s="222"/>
      <c r="H1201" s="223"/>
    </row>
    <row r="1202" spans="1:8" ht="26.1" customHeight="1">
      <c r="A1202" s="204" t="s">
        <v>367</v>
      </c>
      <c r="B1202" s="205"/>
      <c r="C1202" s="205"/>
      <c r="D1202" s="205"/>
      <c r="E1202" s="205"/>
      <c r="F1202" s="206"/>
      <c r="G1202" s="205"/>
      <c r="H1202" s="207"/>
    </row>
    <row r="1203" spans="1:8" ht="26.1" customHeight="1">
      <c r="A1203" s="200" t="s">
        <v>177</v>
      </c>
      <c r="B1203" s="201"/>
      <c r="C1203" s="201"/>
      <c r="D1203" s="201"/>
      <c r="E1203" s="47" t="s">
        <v>2</v>
      </c>
      <c r="F1203" s="48" t="s">
        <v>178</v>
      </c>
      <c r="G1203" s="49" t="s">
        <v>179</v>
      </c>
      <c r="H1203" s="50" t="s">
        <v>180</v>
      </c>
    </row>
    <row r="1204" spans="1:8" ht="26.1" customHeight="1">
      <c r="A1204" s="202" t="s">
        <v>181</v>
      </c>
      <c r="B1204" s="203"/>
      <c r="C1204" s="203"/>
      <c r="D1204" s="203"/>
      <c r="E1204" s="51" t="s">
        <v>182</v>
      </c>
      <c r="F1204" s="52">
        <v>7.1196999999999996E-3</v>
      </c>
      <c r="G1204" s="19">
        <v>4.68</v>
      </c>
      <c r="H1204" s="53">
        <v>0.03</v>
      </c>
    </row>
    <row r="1205" spans="1:8" ht="26.1" customHeight="1">
      <c r="A1205" s="202" t="s">
        <v>239</v>
      </c>
      <c r="B1205" s="203"/>
      <c r="C1205" s="203"/>
      <c r="D1205" s="203"/>
      <c r="E1205" s="51" t="s">
        <v>182</v>
      </c>
      <c r="F1205" s="52">
        <v>7.1196999999999996E-2</v>
      </c>
      <c r="G1205" s="19">
        <v>6.65</v>
      </c>
      <c r="H1205" s="53">
        <v>0.47</v>
      </c>
    </row>
    <row r="1206" spans="1:8" ht="26.1" customHeight="1">
      <c r="A1206" s="202" t="s">
        <v>344</v>
      </c>
      <c r="B1206" s="203"/>
      <c r="C1206" s="203"/>
      <c r="D1206" s="203"/>
      <c r="E1206" s="51" t="s">
        <v>182</v>
      </c>
      <c r="F1206" s="52">
        <v>1.8096438999999999E-2</v>
      </c>
      <c r="G1206" s="19">
        <v>4.75</v>
      </c>
      <c r="H1206" s="53">
        <v>0.09</v>
      </c>
    </row>
    <row r="1207" spans="1:8" ht="26.1" customHeight="1">
      <c r="A1207" s="197" t="s">
        <v>184</v>
      </c>
      <c r="B1207" s="198"/>
      <c r="C1207" s="198"/>
      <c r="D1207" s="198"/>
      <c r="E1207" s="198"/>
      <c r="F1207" s="199"/>
      <c r="G1207" s="198"/>
      <c r="H1207" s="53">
        <v>0.59</v>
      </c>
    </row>
    <row r="1208" spans="1:8" ht="26.1" customHeight="1">
      <c r="A1208" s="197" t="s">
        <v>185</v>
      </c>
      <c r="B1208" s="198"/>
      <c r="C1208" s="198"/>
      <c r="D1208" s="198"/>
      <c r="E1208" s="198"/>
      <c r="F1208" s="199"/>
      <c r="G1208" s="198"/>
      <c r="H1208" s="20">
        <v>0.52</v>
      </c>
    </row>
    <row r="1209" spans="1:8" ht="26.1" customHeight="1">
      <c r="A1209" s="197" t="s">
        <v>186</v>
      </c>
      <c r="B1209" s="198"/>
      <c r="C1209" s="198"/>
      <c r="D1209" s="198"/>
      <c r="E1209" s="198"/>
      <c r="F1209" s="199"/>
      <c r="G1209" s="198"/>
      <c r="H1209" s="20">
        <v>1.1100000000000001</v>
      </c>
    </row>
    <row r="1210" spans="1:8" ht="26.1" customHeight="1">
      <c r="A1210" s="200" t="s">
        <v>187</v>
      </c>
      <c r="B1210" s="201"/>
      <c r="C1210" s="201"/>
      <c r="D1210" s="201"/>
      <c r="E1210" s="47" t="s">
        <v>2</v>
      </c>
      <c r="F1210" s="48" t="s">
        <v>188</v>
      </c>
      <c r="G1210" s="49" t="s">
        <v>179</v>
      </c>
      <c r="H1210" s="50" t="s">
        <v>180</v>
      </c>
    </row>
    <row r="1211" spans="1:8" ht="26.1" customHeight="1">
      <c r="A1211" s="202" t="s">
        <v>355</v>
      </c>
      <c r="B1211" s="203"/>
      <c r="C1211" s="203"/>
      <c r="D1211" s="203"/>
      <c r="E1211" s="51" t="s">
        <v>2</v>
      </c>
      <c r="F1211" s="52">
        <v>1.6610000000000001E-6</v>
      </c>
      <c r="G1211" s="19">
        <v>2949</v>
      </c>
      <c r="H1211" s="53">
        <v>0</v>
      </c>
    </row>
    <row r="1212" spans="1:8" ht="26.1" customHeight="1">
      <c r="A1212" s="202" t="s">
        <v>189</v>
      </c>
      <c r="B1212" s="203"/>
      <c r="C1212" s="203"/>
      <c r="D1212" s="203"/>
      <c r="E1212" s="51" t="s">
        <v>2</v>
      </c>
      <c r="F1212" s="52">
        <v>3.3960000000000002E-6</v>
      </c>
      <c r="G1212" s="19">
        <v>590.54999999999995</v>
      </c>
      <c r="H1212" s="53">
        <v>0</v>
      </c>
    </row>
    <row r="1213" spans="1:8" ht="26.1" customHeight="1">
      <c r="A1213" s="202" t="s">
        <v>191</v>
      </c>
      <c r="B1213" s="203"/>
      <c r="C1213" s="203"/>
      <c r="D1213" s="203"/>
      <c r="E1213" s="51" t="s">
        <v>2</v>
      </c>
      <c r="F1213" s="52">
        <v>5.2129999999999999E-6</v>
      </c>
      <c r="G1213" s="19">
        <v>694.73</v>
      </c>
      <c r="H1213" s="53">
        <v>0</v>
      </c>
    </row>
    <row r="1214" spans="1:8" ht="26.1" customHeight="1">
      <c r="A1214" s="202" t="s">
        <v>192</v>
      </c>
      <c r="B1214" s="203"/>
      <c r="C1214" s="203"/>
      <c r="D1214" s="203"/>
      <c r="E1214" s="51" t="s">
        <v>2</v>
      </c>
      <c r="F1214" s="52">
        <v>4.1729999999999997E-6</v>
      </c>
      <c r="G1214" s="19">
        <v>218.74</v>
      </c>
      <c r="H1214" s="53">
        <v>0</v>
      </c>
    </row>
    <row r="1215" spans="1:8" ht="26.1" customHeight="1">
      <c r="A1215" s="202" t="s">
        <v>202</v>
      </c>
      <c r="B1215" s="203"/>
      <c r="C1215" s="203"/>
      <c r="D1215" s="203"/>
      <c r="E1215" s="51" t="s">
        <v>2</v>
      </c>
      <c r="F1215" s="52">
        <v>1.5838999999999999E-5</v>
      </c>
      <c r="G1215" s="19">
        <v>208.52</v>
      </c>
      <c r="H1215" s="53">
        <v>0</v>
      </c>
    </row>
    <row r="1216" spans="1:8" ht="26.1" customHeight="1">
      <c r="A1216" s="202" t="s">
        <v>190</v>
      </c>
      <c r="B1216" s="203"/>
      <c r="C1216" s="203"/>
      <c r="D1216" s="203"/>
      <c r="E1216" s="51" t="s">
        <v>2</v>
      </c>
      <c r="F1216" s="52">
        <v>3.3960000000000002E-6</v>
      </c>
      <c r="G1216" s="19">
        <v>716.26</v>
      </c>
      <c r="H1216" s="53">
        <v>0</v>
      </c>
    </row>
    <row r="1217" spans="1:8" ht="26.1" customHeight="1">
      <c r="A1217" s="202" t="s">
        <v>195</v>
      </c>
      <c r="B1217" s="203"/>
      <c r="C1217" s="203"/>
      <c r="D1217" s="203"/>
      <c r="E1217" s="51" t="s">
        <v>2</v>
      </c>
      <c r="F1217" s="52">
        <v>1.17799E-4</v>
      </c>
      <c r="G1217" s="19">
        <v>168.13</v>
      </c>
      <c r="H1217" s="53">
        <v>0.02</v>
      </c>
    </row>
    <row r="1218" spans="1:8" ht="26.1" customHeight="1">
      <c r="A1218" s="202" t="s">
        <v>196</v>
      </c>
      <c r="B1218" s="203"/>
      <c r="C1218" s="203"/>
      <c r="D1218" s="203"/>
      <c r="E1218" s="51" t="s">
        <v>2</v>
      </c>
      <c r="F1218" s="52">
        <v>6.8382999999999999E-5</v>
      </c>
      <c r="G1218" s="19">
        <v>116.2</v>
      </c>
      <c r="H1218" s="53">
        <v>0.01</v>
      </c>
    </row>
    <row r="1219" spans="1:8" ht="26.1" customHeight="1">
      <c r="A1219" s="202" t="s">
        <v>197</v>
      </c>
      <c r="B1219" s="203"/>
      <c r="C1219" s="203"/>
      <c r="D1219" s="203"/>
      <c r="E1219" s="51" t="s">
        <v>2</v>
      </c>
      <c r="F1219" s="52">
        <v>1.02099E-4</v>
      </c>
      <c r="G1219" s="19">
        <v>132.27000000000001</v>
      </c>
      <c r="H1219" s="53">
        <v>0.01</v>
      </c>
    </row>
    <row r="1220" spans="1:8" ht="26.1" customHeight="1">
      <c r="A1220" s="202" t="s">
        <v>198</v>
      </c>
      <c r="B1220" s="203"/>
      <c r="C1220" s="203"/>
      <c r="D1220" s="203"/>
      <c r="E1220" s="51" t="s">
        <v>199</v>
      </c>
      <c r="F1220" s="52">
        <v>1.1638599999999999E-4</v>
      </c>
      <c r="G1220" s="19">
        <v>17.21</v>
      </c>
      <c r="H1220" s="53">
        <v>0</v>
      </c>
    </row>
    <row r="1221" spans="1:8" ht="26.1" customHeight="1">
      <c r="A1221" s="202" t="s">
        <v>200</v>
      </c>
      <c r="B1221" s="203"/>
      <c r="C1221" s="203"/>
      <c r="D1221" s="203"/>
      <c r="E1221" s="51" t="s">
        <v>2</v>
      </c>
      <c r="F1221" s="52">
        <v>5.1174000000000002E-5</v>
      </c>
      <c r="G1221" s="19">
        <v>112</v>
      </c>
      <c r="H1221" s="53">
        <v>0.01</v>
      </c>
    </row>
    <row r="1222" spans="1:8" ht="26.1" customHeight="1">
      <c r="A1222" s="202" t="s">
        <v>201</v>
      </c>
      <c r="B1222" s="203"/>
      <c r="C1222" s="203"/>
      <c r="D1222" s="203"/>
      <c r="E1222" s="51" t="s">
        <v>2</v>
      </c>
      <c r="F1222" s="52">
        <v>1.1638599999999999E-4</v>
      </c>
      <c r="G1222" s="19">
        <v>20.47</v>
      </c>
      <c r="H1222" s="53">
        <v>0</v>
      </c>
    </row>
    <row r="1223" spans="1:8" ht="26.1" customHeight="1">
      <c r="A1223" s="202" t="s">
        <v>215</v>
      </c>
      <c r="B1223" s="203"/>
      <c r="C1223" s="203"/>
      <c r="D1223" s="203"/>
      <c r="E1223" s="51" t="s">
        <v>2</v>
      </c>
      <c r="F1223" s="52">
        <v>1.1638599999999999E-4</v>
      </c>
      <c r="G1223" s="19">
        <v>9.23</v>
      </c>
      <c r="H1223" s="53">
        <v>0</v>
      </c>
    </row>
    <row r="1224" spans="1:8" ht="26.1" customHeight="1">
      <c r="A1224" s="202" t="s">
        <v>203</v>
      </c>
      <c r="B1224" s="203"/>
      <c r="C1224" s="203"/>
      <c r="D1224" s="203"/>
      <c r="E1224" s="51" t="s">
        <v>2</v>
      </c>
      <c r="F1224" s="52">
        <v>2.0852E-5</v>
      </c>
      <c r="G1224" s="19">
        <v>138.4</v>
      </c>
      <c r="H1224" s="53">
        <v>0</v>
      </c>
    </row>
    <row r="1225" spans="1:8" ht="26.1" customHeight="1">
      <c r="A1225" s="202" t="s">
        <v>204</v>
      </c>
      <c r="B1225" s="203"/>
      <c r="C1225" s="203"/>
      <c r="D1225" s="203"/>
      <c r="E1225" s="51" t="s">
        <v>182</v>
      </c>
      <c r="F1225" s="52">
        <v>9.4976000000000005E-2</v>
      </c>
      <c r="G1225" s="19">
        <v>0.01</v>
      </c>
      <c r="H1225" s="53">
        <v>0</v>
      </c>
    </row>
    <row r="1226" spans="1:8" ht="26.1" customHeight="1">
      <c r="A1226" s="202" t="s">
        <v>205</v>
      </c>
      <c r="B1226" s="203"/>
      <c r="C1226" s="203"/>
      <c r="D1226" s="203"/>
      <c r="E1226" s="51" t="s">
        <v>182</v>
      </c>
      <c r="F1226" s="52">
        <v>9.4976000000000005E-2</v>
      </c>
      <c r="G1226" s="19">
        <v>0.43</v>
      </c>
      <c r="H1226" s="53">
        <v>0.04</v>
      </c>
    </row>
    <row r="1227" spans="1:8" ht="26.1" customHeight="1">
      <c r="A1227" s="202" t="s">
        <v>206</v>
      </c>
      <c r="B1227" s="203"/>
      <c r="C1227" s="203"/>
      <c r="D1227" s="203"/>
      <c r="E1227" s="51" t="s">
        <v>182</v>
      </c>
      <c r="F1227" s="52">
        <v>9.4976000000000005E-2</v>
      </c>
      <c r="G1227" s="19">
        <v>0.02</v>
      </c>
      <c r="H1227" s="53">
        <v>0</v>
      </c>
    </row>
    <row r="1228" spans="1:8" ht="26.1" customHeight="1">
      <c r="A1228" s="202" t="s">
        <v>207</v>
      </c>
      <c r="B1228" s="203"/>
      <c r="C1228" s="203"/>
      <c r="D1228" s="203"/>
      <c r="E1228" s="51" t="s">
        <v>182</v>
      </c>
      <c r="F1228" s="52">
        <v>9.4976000000000005E-2</v>
      </c>
      <c r="G1228" s="19">
        <v>0.37</v>
      </c>
      <c r="H1228" s="53">
        <v>0.04</v>
      </c>
    </row>
    <row r="1229" spans="1:8" ht="26.1" customHeight="1">
      <c r="A1229" s="202" t="s">
        <v>208</v>
      </c>
      <c r="B1229" s="203"/>
      <c r="C1229" s="203"/>
      <c r="D1229" s="203"/>
      <c r="E1229" s="51" t="s">
        <v>209</v>
      </c>
      <c r="F1229" s="52">
        <v>1.5205700000000001E-4</v>
      </c>
      <c r="G1229" s="19">
        <v>47.47</v>
      </c>
      <c r="H1229" s="53">
        <v>0.01</v>
      </c>
    </row>
    <row r="1230" spans="1:8" ht="26.1" customHeight="1">
      <c r="A1230" s="202" t="s">
        <v>210</v>
      </c>
      <c r="B1230" s="203"/>
      <c r="C1230" s="203"/>
      <c r="D1230" s="203"/>
      <c r="E1230" s="51" t="s">
        <v>209</v>
      </c>
      <c r="F1230" s="52">
        <v>1.304457E-3</v>
      </c>
      <c r="G1230" s="19">
        <v>8.9</v>
      </c>
      <c r="H1230" s="53">
        <v>0.01</v>
      </c>
    </row>
    <row r="1231" spans="1:8" ht="26.1" customHeight="1">
      <c r="A1231" s="202" t="s">
        <v>211</v>
      </c>
      <c r="B1231" s="203"/>
      <c r="C1231" s="203"/>
      <c r="D1231" s="203"/>
      <c r="E1231" s="51" t="s">
        <v>2</v>
      </c>
      <c r="F1231" s="52">
        <v>1.0588607999999999E-2</v>
      </c>
      <c r="G1231" s="19">
        <v>1.1000000000000001</v>
      </c>
      <c r="H1231" s="53">
        <v>0.01</v>
      </c>
    </row>
    <row r="1232" spans="1:8" ht="26.1" customHeight="1">
      <c r="A1232" s="202" t="s">
        <v>212</v>
      </c>
      <c r="B1232" s="203"/>
      <c r="C1232" s="203"/>
      <c r="D1232" s="203"/>
      <c r="E1232" s="51" t="s">
        <v>2</v>
      </c>
      <c r="F1232" s="52">
        <v>2.5133499999999999E-4</v>
      </c>
      <c r="G1232" s="19">
        <v>29.37</v>
      </c>
      <c r="H1232" s="53">
        <v>0.01</v>
      </c>
    </row>
    <row r="1233" spans="1:8" ht="26.1" customHeight="1">
      <c r="A1233" s="202" t="s">
        <v>213</v>
      </c>
      <c r="B1233" s="203"/>
      <c r="C1233" s="203"/>
      <c r="D1233" s="203"/>
      <c r="E1233" s="51" t="s">
        <v>2</v>
      </c>
      <c r="F1233" s="52">
        <v>6.1732400000000004E-4</v>
      </c>
      <c r="G1233" s="19">
        <v>5.62</v>
      </c>
      <c r="H1233" s="53">
        <v>0</v>
      </c>
    </row>
    <row r="1234" spans="1:8" ht="26.1" customHeight="1">
      <c r="A1234" s="202" t="s">
        <v>214</v>
      </c>
      <c r="B1234" s="203"/>
      <c r="C1234" s="203"/>
      <c r="D1234" s="203"/>
      <c r="E1234" s="51" t="s">
        <v>2</v>
      </c>
      <c r="F1234" s="52">
        <v>6.9832100000000001E-4</v>
      </c>
      <c r="G1234" s="19">
        <v>5.21</v>
      </c>
      <c r="H1234" s="53">
        <v>0</v>
      </c>
    </row>
    <row r="1235" spans="1:8" ht="26.1" customHeight="1">
      <c r="A1235" s="202" t="s">
        <v>216</v>
      </c>
      <c r="B1235" s="203"/>
      <c r="C1235" s="203"/>
      <c r="D1235" s="203"/>
      <c r="E1235" s="51" t="s">
        <v>2</v>
      </c>
      <c r="F1235" s="52">
        <v>2.1021000000000001E-4</v>
      </c>
      <c r="G1235" s="19">
        <v>6.79</v>
      </c>
      <c r="H1235" s="53">
        <v>0</v>
      </c>
    </row>
    <row r="1236" spans="1:8" ht="26.1" customHeight="1">
      <c r="A1236" s="202" t="s">
        <v>331</v>
      </c>
      <c r="B1236" s="203"/>
      <c r="C1236" s="203"/>
      <c r="D1236" s="203"/>
      <c r="E1236" s="51" t="s">
        <v>332</v>
      </c>
      <c r="F1236" s="52">
        <v>5.2500000000000003E-3</v>
      </c>
      <c r="G1236" s="19">
        <v>0.51</v>
      </c>
      <c r="H1236" s="53">
        <v>0</v>
      </c>
    </row>
    <row r="1237" spans="1:8" ht="26.1" customHeight="1">
      <c r="A1237" s="202" t="s">
        <v>368</v>
      </c>
      <c r="B1237" s="203"/>
      <c r="C1237" s="203"/>
      <c r="D1237" s="203"/>
      <c r="E1237" s="51" t="s">
        <v>27</v>
      </c>
      <c r="F1237" s="52">
        <v>4.4520000000000002E-3</v>
      </c>
      <c r="G1237" s="19">
        <v>52.8</v>
      </c>
      <c r="H1237" s="53">
        <v>0.24</v>
      </c>
    </row>
    <row r="1238" spans="1:8" ht="26.1" customHeight="1">
      <c r="A1238" s="202" t="s">
        <v>338</v>
      </c>
      <c r="B1238" s="203"/>
      <c r="C1238" s="203"/>
      <c r="D1238" s="203"/>
      <c r="E1238" s="51" t="s">
        <v>231</v>
      </c>
      <c r="F1238" s="52">
        <v>1.7041500000000001</v>
      </c>
      <c r="G1238" s="19">
        <v>0.5</v>
      </c>
      <c r="H1238" s="53">
        <v>0.85</v>
      </c>
    </row>
    <row r="1239" spans="1:8" ht="26.1" customHeight="1">
      <c r="A1239" s="197" t="s">
        <v>218</v>
      </c>
      <c r="B1239" s="198"/>
      <c r="C1239" s="198"/>
      <c r="D1239" s="198"/>
      <c r="E1239" s="198"/>
      <c r="F1239" s="199"/>
      <c r="G1239" s="198"/>
      <c r="H1239" s="20">
        <v>1.29</v>
      </c>
    </row>
    <row r="1240" spans="1:8" ht="26.1" customHeight="1">
      <c r="A1240" s="200" t="s">
        <v>219</v>
      </c>
      <c r="B1240" s="201"/>
      <c r="C1240" s="201"/>
      <c r="D1240" s="201"/>
      <c r="E1240" s="201"/>
      <c r="F1240" s="224"/>
      <c r="G1240" s="201"/>
      <c r="H1240" s="50">
        <v>2.4</v>
      </c>
    </row>
    <row r="1241" spans="1:8" ht="26.1" customHeight="1">
      <c r="A1241" s="200" t="s">
        <v>220</v>
      </c>
      <c r="B1241" s="201"/>
      <c r="C1241" s="201"/>
      <c r="D1241" s="201"/>
      <c r="E1241" s="201"/>
      <c r="F1241" s="224"/>
      <c r="G1241" s="201"/>
      <c r="H1241" s="50">
        <v>0.6</v>
      </c>
    </row>
    <row r="1242" spans="1:8" ht="26.1" customHeight="1">
      <c r="A1242" s="200" t="s">
        <v>221</v>
      </c>
      <c r="B1242" s="201"/>
      <c r="C1242" s="201"/>
      <c r="D1242" s="201"/>
      <c r="E1242" s="201"/>
      <c r="F1242" s="224"/>
      <c r="G1242" s="201"/>
      <c r="H1242" s="50">
        <v>3</v>
      </c>
    </row>
    <row r="1243" spans="1:8" ht="26.1" customHeight="1">
      <c r="A1243" s="202"/>
      <c r="B1243" s="203"/>
      <c r="C1243" s="203"/>
      <c r="D1243" s="203"/>
      <c r="E1243" s="203"/>
      <c r="F1243" s="225"/>
      <c r="G1243" s="203"/>
      <c r="H1243" s="226"/>
    </row>
    <row r="1244" spans="1:8" ht="26.1" customHeight="1">
      <c r="A1244" s="200" t="s">
        <v>369</v>
      </c>
      <c r="B1244" s="201"/>
      <c r="C1244" s="201"/>
      <c r="D1244" s="201"/>
      <c r="E1244" s="220" t="s">
        <v>237</v>
      </c>
      <c r="F1244" s="221"/>
      <c r="G1244" s="222"/>
      <c r="H1244" s="223"/>
    </row>
    <row r="1245" spans="1:8" ht="26.1" customHeight="1">
      <c r="A1245" s="204" t="s">
        <v>370</v>
      </c>
      <c r="B1245" s="205"/>
      <c r="C1245" s="205"/>
      <c r="D1245" s="205"/>
      <c r="E1245" s="205"/>
      <c r="F1245" s="206"/>
      <c r="G1245" s="205"/>
      <c r="H1245" s="207"/>
    </row>
    <row r="1246" spans="1:8" ht="26.1" customHeight="1">
      <c r="A1246" s="200" t="s">
        <v>177</v>
      </c>
      <c r="B1246" s="201"/>
      <c r="C1246" s="201"/>
      <c r="D1246" s="201"/>
      <c r="E1246" s="47" t="s">
        <v>2</v>
      </c>
      <c r="F1246" s="48" t="s">
        <v>178</v>
      </c>
      <c r="G1246" s="49" t="s">
        <v>179</v>
      </c>
      <c r="H1246" s="50" t="s">
        <v>180</v>
      </c>
    </row>
    <row r="1247" spans="1:8" ht="26.1" customHeight="1">
      <c r="A1247" s="202" t="s">
        <v>181</v>
      </c>
      <c r="B1247" s="203"/>
      <c r="C1247" s="203"/>
      <c r="D1247" s="203"/>
      <c r="E1247" s="51" t="s">
        <v>182</v>
      </c>
      <c r="F1247" s="52">
        <v>1.4239399999999999E-2</v>
      </c>
      <c r="G1247" s="19">
        <v>4.68</v>
      </c>
      <c r="H1247" s="53">
        <v>7.0000000000000007E-2</v>
      </c>
    </row>
    <row r="1248" spans="1:8" ht="26.1" customHeight="1">
      <c r="A1248" s="202" t="s">
        <v>371</v>
      </c>
      <c r="B1248" s="203"/>
      <c r="C1248" s="203"/>
      <c r="D1248" s="203"/>
      <c r="E1248" s="51" t="s">
        <v>182</v>
      </c>
      <c r="F1248" s="52">
        <v>5.46426E-2</v>
      </c>
      <c r="G1248" s="19">
        <v>6.65</v>
      </c>
      <c r="H1248" s="53">
        <v>0.36</v>
      </c>
    </row>
    <row r="1249" spans="1:8" ht="26.1" customHeight="1">
      <c r="A1249" s="197" t="s">
        <v>184</v>
      </c>
      <c r="B1249" s="198"/>
      <c r="C1249" s="198"/>
      <c r="D1249" s="198"/>
      <c r="E1249" s="198"/>
      <c r="F1249" s="199"/>
      <c r="G1249" s="198"/>
      <c r="H1249" s="53">
        <v>0.43</v>
      </c>
    </row>
    <row r="1250" spans="1:8" ht="26.1" customHeight="1">
      <c r="A1250" s="197" t="s">
        <v>185</v>
      </c>
      <c r="B1250" s="198"/>
      <c r="C1250" s="198"/>
      <c r="D1250" s="198"/>
      <c r="E1250" s="198"/>
      <c r="F1250" s="199"/>
      <c r="G1250" s="198"/>
      <c r="H1250" s="20">
        <v>0.38</v>
      </c>
    </row>
    <row r="1251" spans="1:8" ht="26.1" customHeight="1">
      <c r="A1251" s="197" t="s">
        <v>186</v>
      </c>
      <c r="B1251" s="198"/>
      <c r="C1251" s="198"/>
      <c r="D1251" s="198"/>
      <c r="E1251" s="198"/>
      <c r="F1251" s="199"/>
      <c r="G1251" s="198"/>
      <c r="H1251" s="20">
        <v>0.81</v>
      </c>
    </row>
    <row r="1252" spans="1:8" ht="26.1" customHeight="1">
      <c r="A1252" s="200" t="s">
        <v>187</v>
      </c>
      <c r="B1252" s="201"/>
      <c r="C1252" s="201"/>
      <c r="D1252" s="201"/>
      <c r="E1252" s="47" t="s">
        <v>2</v>
      </c>
      <c r="F1252" s="48" t="s">
        <v>188</v>
      </c>
      <c r="G1252" s="49" t="s">
        <v>179</v>
      </c>
      <c r="H1252" s="50" t="s">
        <v>180</v>
      </c>
    </row>
    <row r="1253" spans="1:8" ht="26.1" customHeight="1">
      <c r="A1253" s="202" t="s">
        <v>189</v>
      </c>
      <c r="B1253" s="203"/>
      <c r="C1253" s="203"/>
      <c r="D1253" s="203"/>
      <c r="E1253" s="51" t="s">
        <v>2</v>
      </c>
      <c r="F1253" s="52">
        <v>2.9979999999999999E-6</v>
      </c>
      <c r="G1253" s="19">
        <v>590.54999999999995</v>
      </c>
      <c r="H1253" s="53">
        <v>0</v>
      </c>
    </row>
    <row r="1254" spans="1:8" ht="26.1" customHeight="1">
      <c r="A1254" s="202" t="s">
        <v>190</v>
      </c>
      <c r="B1254" s="203"/>
      <c r="C1254" s="203"/>
      <c r="D1254" s="203"/>
      <c r="E1254" s="51" t="s">
        <v>2</v>
      </c>
      <c r="F1254" s="52">
        <v>2.9979999999999999E-6</v>
      </c>
      <c r="G1254" s="19">
        <v>716.26</v>
      </c>
      <c r="H1254" s="53">
        <v>0</v>
      </c>
    </row>
    <row r="1255" spans="1:8" ht="26.1" customHeight="1">
      <c r="A1255" s="202" t="s">
        <v>191</v>
      </c>
      <c r="B1255" s="203"/>
      <c r="C1255" s="203"/>
      <c r="D1255" s="203"/>
      <c r="E1255" s="51" t="s">
        <v>2</v>
      </c>
      <c r="F1255" s="52">
        <v>4.6040000000000003E-6</v>
      </c>
      <c r="G1255" s="19">
        <v>694.73</v>
      </c>
      <c r="H1255" s="53">
        <v>0</v>
      </c>
    </row>
    <row r="1256" spans="1:8" ht="26.1" customHeight="1">
      <c r="A1256" s="202" t="s">
        <v>192</v>
      </c>
      <c r="B1256" s="203"/>
      <c r="C1256" s="203"/>
      <c r="D1256" s="203"/>
      <c r="E1256" s="51" t="s">
        <v>2</v>
      </c>
      <c r="F1256" s="52">
        <v>3.6859999999999999E-6</v>
      </c>
      <c r="G1256" s="19">
        <v>218.74</v>
      </c>
      <c r="H1256" s="53">
        <v>0</v>
      </c>
    </row>
    <row r="1257" spans="1:8" ht="26.1" customHeight="1">
      <c r="A1257" s="202" t="s">
        <v>202</v>
      </c>
      <c r="B1257" s="203"/>
      <c r="C1257" s="203"/>
      <c r="D1257" s="203"/>
      <c r="E1257" s="51" t="s">
        <v>2</v>
      </c>
      <c r="F1257" s="52">
        <v>1.3988000000000001E-5</v>
      </c>
      <c r="G1257" s="19">
        <v>208.52</v>
      </c>
      <c r="H1257" s="53">
        <v>0</v>
      </c>
    </row>
    <row r="1258" spans="1:8" ht="26.1" customHeight="1">
      <c r="A1258" s="202" t="s">
        <v>203</v>
      </c>
      <c r="B1258" s="203"/>
      <c r="C1258" s="203"/>
      <c r="D1258" s="203"/>
      <c r="E1258" s="51" t="s">
        <v>2</v>
      </c>
      <c r="F1258" s="52">
        <v>1.8414E-5</v>
      </c>
      <c r="G1258" s="19">
        <v>138.4</v>
      </c>
      <c r="H1258" s="53">
        <v>0</v>
      </c>
    </row>
    <row r="1259" spans="1:8" ht="26.1" customHeight="1">
      <c r="A1259" s="202" t="s">
        <v>208</v>
      </c>
      <c r="B1259" s="203"/>
      <c r="C1259" s="203"/>
      <c r="D1259" s="203"/>
      <c r="E1259" s="51" t="s">
        <v>209</v>
      </c>
      <c r="F1259" s="52">
        <v>1.08868E-4</v>
      </c>
      <c r="G1259" s="19">
        <v>47.47</v>
      </c>
      <c r="H1259" s="53">
        <v>0.01</v>
      </c>
    </row>
    <row r="1260" spans="1:8" ht="26.1" customHeight="1">
      <c r="A1260" s="202" t="s">
        <v>195</v>
      </c>
      <c r="B1260" s="203"/>
      <c r="C1260" s="203"/>
      <c r="D1260" s="203"/>
      <c r="E1260" s="51" t="s">
        <v>2</v>
      </c>
      <c r="F1260" s="52">
        <v>8.4339999999999995E-5</v>
      </c>
      <c r="G1260" s="19">
        <v>168.13</v>
      </c>
      <c r="H1260" s="53">
        <v>0.01</v>
      </c>
    </row>
    <row r="1261" spans="1:8" ht="26.1" customHeight="1">
      <c r="A1261" s="202" t="s">
        <v>196</v>
      </c>
      <c r="B1261" s="203"/>
      <c r="C1261" s="203"/>
      <c r="D1261" s="203"/>
      <c r="E1261" s="51" t="s">
        <v>2</v>
      </c>
      <c r="F1261" s="52">
        <v>4.8959999999999999E-5</v>
      </c>
      <c r="G1261" s="19">
        <v>116.2</v>
      </c>
      <c r="H1261" s="53">
        <v>0.01</v>
      </c>
    </row>
    <row r="1262" spans="1:8" ht="26.1" customHeight="1">
      <c r="A1262" s="202" t="s">
        <v>197</v>
      </c>
      <c r="B1262" s="203"/>
      <c r="C1262" s="203"/>
      <c r="D1262" s="203"/>
      <c r="E1262" s="51" t="s">
        <v>2</v>
      </c>
      <c r="F1262" s="52">
        <v>7.3100000000000001E-5</v>
      </c>
      <c r="G1262" s="19">
        <v>132.27000000000001</v>
      </c>
      <c r="H1262" s="53">
        <v>0.01</v>
      </c>
    </row>
    <row r="1263" spans="1:8" ht="26.1" customHeight="1">
      <c r="A1263" s="202" t="s">
        <v>198</v>
      </c>
      <c r="B1263" s="203"/>
      <c r="C1263" s="203"/>
      <c r="D1263" s="203"/>
      <c r="E1263" s="51" t="s">
        <v>199</v>
      </c>
      <c r="F1263" s="52">
        <v>1.0278200000000001E-4</v>
      </c>
      <c r="G1263" s="19">
        <v>17.21</v>
      </c>
      <c r="H1263" s="53">
        <v>0</v>
      </c>
    </row>
    <row r="1264" spans="1:8" ht="26.1" customHeight="1">
      <c r="A1264" s="202" t="s">
        <v>200</v>
      </c>
      <c r="B1264" s="203"/>
      <c r="C1264" s="203"/>
      <c r="D1264" s="203"/>
      <c r="E1264" s="51" t="s">
        <v>2</v>
      </c>
      <c r="F1264" s="52">
        <v>4.5191999999999997E-5</v>
      </c>
      <c r="G1264" s="19">
        <v>112</v>
      </c>
      <c r="H1264" s="53">
        <v>0.01</v>
      </c>
    </row>
    <row r="1265" spans="1:8" ht="26.1" customHeight="1">
      <c r="A1265" s="202" t="s">
        <v>201</v>
      </c>
      <c r="B1265" s="203"/>
      <c r="C1265" s="203"/>
      <c r="D1265" s="203"/>
      <c r="E1265" s="51" t="s">
        <v>2</v>
      </c>
      <c r="F1265" s="52">
        <v>1.0278200000000001E-4</v>
      </c>
      <c r="G1265" s="19">
        <v>20.47</v>
      </c>
      <c r="H1265" s="53">
        <v>0</v>
      </c>
    </row>
    <row r="1266" spans="1:8" ht="26.1" customHeight="1">
      <c r="A1266" s="202" t="s">
        <v>215</v>
      </c>
      <c r="B1266" s="203"/>
      <c r="C1266" s="203"/>
      <c r="D1266" s="203"/>
      <c r="E1266" s="51" t="s">
        <v>2</v>
      </c>
      <c r="F1266" s="52">
        <v>1.0278200000000001E-4</v>
      </c>
      <c r="G1266" s="19">
        <v>9.23</v>
      </c>
      <c r="H1266" s="53">
        <v>0</v>
      </c>
    </row>
    <row r="1267" spans="1:8" ht="26.1" customHeight="1">
      <c r="A1267" s="202" t="s">
        <v>204</v>
      </c>
      <c r="B1267" s="203"/>
      <c r="C1267" s="203"/>
      <c r="D1267" s="203"/>
      <c r="E1267" s="51" t="s">
        <v>182</v>
      </c>
      <c r="F1267" s="52">
        <v>6.8000000000000005E-2</v>
      </c>
      <c r="G1267" s="19">
        <v>0.01</v>
      </c>
      <c r="H1267" s="53">
        <v>0</v>
      </c>
    </row>
    <row r="1268" spans="1:8" ht="26.1" customHeight="1">
      <c r="A1268" s="202" t="s">
        <v>205</v>
      </c>
      <c r="B1268" s="203"/>
      <c r="C1268" s="203"/>
      <c r="D1268" s="203"/>
      <c r="E1268" s="51" t="s">
        <v>182</v>
      </c>
      <c r="F1268" s="52">
        <v>6.8000000000000005E-2</v>
      </c>
      <c r="G1268" s="19">
        <v>0.43</v>
      </c>
      <c r="H1268" s="53">
        <v>0.03</v>
      </c>
    </row>
    <row r="1269" spans="1:8" ht="26.1" customHeight="1">
      <c r="A1269" s="202" t="s">
        <v>206</v>
      </c>
      <c r="B1269" s="203"/>
      <c r="C1269" s="203"/>
      <c r="D1269" s="203"/>
      <c r="E1269" s="51" t="s">
        <v>182</v>
      </c>
      <c r="F1269" s="52">
        <v>6.8000000000000005E-2</v>
      </c>
      <c r="G1269" s="19">
        <v>0.02</v>
      </c>
      <c r="H1269" s="53">
        <v>0</v>
      </c>
    </row>
    <row r="1270" spans="1:8" ht="26.1" customHeight="1">
      <c r="A1270" s="202" t="s">
        <v>207</v>
      </c>
      <c r="B1270" s="203"/>
      <c r="C1270" s="203"/>
      <c r="D1270" s="203"/>
      <c r="E1270" s="51" t="s">
        <v>182</v>
      </c>
      <c r="F1270" s="52">
        <v>6.8000000000000005E-2</v>
      </c>
      <c r="G1270" s="19">
        <v>0.37</v>
      </c>
      <c r="H1270" s="53">
        <v>0.03</v>
      </c>
    </row>
    <row r="1271" spans="1:8" ht="26.1" customHeight="1">
      <c r="A1271" s="202" t="s">
        <v>210</v>
      </c>
      <c r="B1271" s="203"/>
      <c r="C1271" s="203"/>
      <c r="D1271" s="203"/>
      <c r="E1271" s="51" t="s">
        <v>209</v>
      </c>
      <c r="F1271" s="52">
        <v>9.3395200000000005E-4</v>
      </c>
      <c r="G1271" s="19">
        <v>8.9</v>
      </c>
      <c r="H1271" s="53">
        <v>0.01</v>
      </c>
    </row>
    <row r="1272" spans="1:8" ht="26.1" customHeight="1">
      <c r="A1272" s="202" t="s">
        <v>211</v>
      </c>
      <c r="B1272" s="203"/>
      <c r="C1272" s="203"/>
      <c r="D1272" s="203"/>
      <c r="E1272" s="51" t="s">
        <v>2</v>
      </c>
      <c r="F1272" s="52">
        <v>7.5811300000000002E-3</v>
      </c>
      <c r="G1272" s="19">
        <v>1.1000000000000001</v>
      </c>
      <c r="H1272" s="53">
        <v>0.01</v>
      </c>
    </row>
    <row r="1273" spans="1:8" ht="26.1" customHeight="1">
      <c r="A1273" s="202" t="s">
        <v>212</v>
      </c>
      <c r="B1273" s="203"/>
      <c r="C1273" s="203"/>
      <c r="D1273" s="203"/>
      <c r="E1273" s="51" t="s">
        <v>2</v>
      </c>
      <c r="F1273" s="52">
        <v>1.7994800000000001E-4</v>
      </c>
      <c r="G1273" s="19">
        <v>29.37</v>
      </c>
      <c r="H1273" s="53">
        <v>0.01</v>
      </c>
    </row>
    <row r="1274" spans="1:8" ht="26.1" customHeight="1">
      <c r="A1274" s="202" t="s">
        <v>213</v>
      </c>
      <c r="B1274" s="203"/>
      <c r="C1274" s="203"/>
      <c r="D1274" s="203"/>
      <c r="E1274" s="51" t="s">
        <v>2</v>
      </c>
      <c r="F1274" s="52">
        <v>5.4516999999999999E-4</v>
      </c>
      <c r="G1274" s="19">
        <v>5.62</v>
      </c>
      <c r="H1274" s="53">
        <v>0</v>
      </c>
    </row>
    <row r="1275" spans="1:8" ht="26.1" customHeight="1">
      <c r="A1275" s="202" t="s">
        <v>214</v>
      </c>
      <c r="B1275" s="203"/>
      <c r="C1275" s="203"/>
      <c r="D1275" s="203"/>
      <c r="E1275" s="51" t="s">
        <v>2</v>
      </c>
      <c r="F1275" s="52">
        <v>6.1669800000000005E-4</v>
      </c>
      <c r="G1275" s="19">
        <v>5.21</v>
      </c>
      <c r="H1275" s="53">
        <v>0</v>
      </c>
    </row>
    <row r="1276" spans="1:8" ht="26.1" customHeight="1">
      <c r="A1276" s="202" t="s">
        <v>216</v>
      </c>
      <c r="B1276" s="203"/>
      <c r="C1276" s="203"/>
      <c r="D1276" s="203"/>
      <c r="E1276" s="51" t="s">
        <v>2</v>
      </c>
      <c r="F1276" s="52">
        <v>1.8563999999999999E-4</v>
      </c>
      <c r="G1276" s="19">
        <v>6.79</v>
      </c>
      <c r="H1276" s="53">
        <v>0</v>
      </c>
    </row>
    <row r="1277" spans="1:8" ht="26.1" customHeight="1">
      <c r="A1277" s="202" t="s">
        <v>372</v>
      </c>
      <c r="B1277" s="203"/>
      <c r="C1277" s="203"/>
      <c r="D1277" s="203"/>
      <c r="E1277" s="51" t="s">
        <v>199</v>
      </c>
      <c r="F1277" s="52">
        <v>0.16</v>
      </c>
      <c r="G1277" s="19">
        <v>4.8499999999999996</v>
      </c>
      <c r="H1277" s="53">
        <v>0.78</v>
      </c>
    </row>
    <row r="1278" spans="1:8" ht="26.1" customHeight="1">
      <c r="A1278" s="197" t="s">
        <v>218</v>
      </c>
      <c r="B1278" s="198"/>
      <c r="C1278" s="198"/>
      <c r="D1278" s="198"/>
      <c r="E1278" s="198"/>
      <c r="F1278" s="199"/>
      <c r="G1278" s="198"/>
      <c r="H1278" s="20">
        <v>0.92</v>
      </c>
    </row>
    <row r="1279" spans="1:8" ht="26.1" customHeight="1">
      <c r="A1279" s="200" t="s">
        <v>219</v>
      </c>
      <c r="B1279" s="201"/>
      <c r="C1279" s="201"/>
      <c r="D1279" s="201"/>
      <c r="E1279" s="201"/>
      <c r="F1279" s="224"/>
      <c r="G1279" s="201"/>
      <c r="H1279" s="50">
        <v>1.73</v>
      </c>
    </row>
    <row r="1280" spans="1:8" ht="26.1" customHeight="1">
      <c r="A1280" s="200" t="s">
        <v>220</v>
      </c>
      <c r="B1280" s="201"/>
      <c r="C1280" s="201"/>
      <c r="D1280" s="201"/>
      <c r="E1280" s="201"/>
      <c r="F1280" s="224"/>
      <c r="G1280" s="201"/>
      <c r="H1280" s="50">
        <v>0.43</v>
      </c>
    </row>
    <row r="1281" spans="1:8" ht="26.1" customHeight="1">
      <c r="A1281" s="200" t="s">
        <v>221</v>
      </c>
      <c r="B1281" s="201"/>
      <c r="C1281" s="201"/>
      <c r="D1281" s="201"/>
      <c r="E1281" s="201"/>
      <c r="F1281" s="224"/>
      <c r="G1281" s="201"/>
      <c r="H1281" s="50">
        <v>2.16</v>
      </c>
    </row>
    <row r="1282" spans="1:8" ht="26.1" customHeight="1">
      <c r="A1282" s="202"/>
      <c r="B1282" s="203"/>
      <c r="C1282" s="203"/>
      <c r="D1282" s="203"/>
      <c r="E1282" s="203"/>
      <c r="F1282" s="225"/>
      <c r="G1282" s="203"/>
      <c r="H1282" s="226"/>
    </row>
    <row r="1283" spans="1:8" ht="26.1" customHeight="1">
      <c r="A1283" s="200" t="s">
        <v>373</v>
      </c>
      <c r="B1283" s="201"/>
      <c r="C1283" s="201"/>
      <c r="D1283" s="201"/>
      <c r="E1283" s="220" t="s">
        <v>237</v>
      </c>
      <c r="F1283" s="221"/>
      <c r="G1283" s="222"/>
      <c r="H1283" s="223"/>
    </row>
    <row r="1284" spans="1:8" ht="26.1" customHeight="1">
      <c r="A1284" s="204" t="s">
        <v>374</v>
      </c>
      <c r="B1284" s="205"/>
      <c r="C1284" s="205"/>
      <c r="D1284" s="205"/>
      <c r="E1284" s="205"/>
      <c r="F1284" s="206"/>
      <c r="G1284" s="205"/>
      <c r="H1284" s="207"/>
    </row>
    <row r="1285" spans="1:8" ht="26.1" customHeight="1">
      <c r="A1285" s="200" t="s">
        <v>177</v>
      </c>
      <c r="B1285" s="201"/>
      <c r="C1285" s="201"/>
      <c r="D1285" s="201"/>
      <c r="E1285" s="47" t="s">
        <v>2</v>
      </c>
      <c r="F1285" s="48" t="s">
        <v>178</v>
      </c>
      <c r="G1285" s="49" t="s">
        <v>179</v>
      </c>
      <c r="H1285" s="50" t="s">
        <v>180</v>
      </c>
    </row>
    <row r="1286" spans="1:8" ht="26.1" customHeight="1">
      <c r="A1286" s="202" t="s">
        <v>181</v>
      </c>
      <c r="B1286" s="203"/>
      <c r="C1286" s="203"/>
      <c r="D1286" s="203"/>
      <c r="E1286" s="51" t="s">
        <v>182</v>
      </c>
      <c r="F1286" s="52">
        <v>7.0179900000000003E-2</v>
      </c>
      <c r="G1286" s="19">
        <v>4.68</v>
      </c>
      <c r="H1286" s="53">
        <v>0.33</v>
      </c>
    </row>
    <row r="1287" spans="1:8" ht="26.1" customHeight="1">
      <c r="A1287" s="202" t="s">
        <v>371</v>
      </c>
      <c r="B1287" s="203"/>
      <c r="C1287" s="203"/>
      <c r="D1287" s="203"/>
      <c r="E1287" s="51" t="s">
        <v>182</v>
      </c>
      <c r="F1287" s="52">
        <v>0.18922530000000001</v>
      </c>
      <c r="G1287" s="19">
        <v>6.65</v>
      </c>
      <c r="H1287" s="53">
        <v>1.26</v>
      </c>
    </row>
    <row r="1288" spans="1:8" ht="26.1" customHeight="1">
      <c r="A1288" s="197" t="s">
        <v>184</v>
      </c>
      <c r="B1288" s="198"/>
      <c r="C1288" s="198"/>
      <c r="D1288" s="198"/>
      <c r="E1288" s="198"/>
      <c r="F1288" s="199"/>
      <c r="G1288" s="198"/>
      <c r="H1288" s="53">
        <v>1.59</v>
      </c>
    </row>
    <row r="1289" spans="1:8" ht="26.1" customHeight="1">
      <c r="A1289" s="197" t="s">
        <v>185</v>
      </c>
      <c r="B1289" s="198"/>
      <c r="C1289" s="198"/>
      <c r="D1289" s="198"/>
      <c r="E1289" s="198"/>
      <c r="F1289" s="199"/>
      <c r="G1289" s="198"/>
      <c r="H1289" s="20">
        <v>1.39</v>
      </c>
    </row>
    <row r="1290" spans="1:8" ht="26.1" customHeight="1">
      <c r="A1290" s="197" t="s">
        <v>186</v>
      </c>
      <c r="B1290" s="198"/>
      <c r="C1290" s="198"/>
      <c r="D1290" s="198"/>
      <c r="E1290" s="198"/>
      <c r="F1290" s="199"/>
      <c r="G1290" s="198"/>
      <c r="H1290" s="20">
        <v>2.97</v>
      </c>
    </row>
    <row r="1291" spans="1:8" ht="26.1" customHeight="1">
      <c r="A1291" s="200" t="s">
        <v>187</v>
      </c>
      <c r="B1291" s="201"/>
      <c r="C1291" s="201"/>
      <c r="D1291" s="201"/>
      <c r="E1291" s="47" t="s">
        <v>2</v>
      </c>
      <c r="F1291" s="48" t="s">
        <v>188</v>
      </c>
      <c r="G1291" s="49" t="s">
        <v>179</v>
      </c>
      <c r="H1291" s="50" t="s">
        <v>180</v>
      </c>
    </row>
    <row r="1292" spans="1:8" ht="26.1" customHeight="1">
      <c r="A1292" s="202" t="s">
        <v>189</v>
      </c>
      <c r="B1292" s="203"/>
      <c r="C1292" s="203"/>
      <c r="D1292" s="203"/>
      <c r="E1292" s="51" t="s">
        <v>2</v>
      </c>
      <c r="F1292" s="52">
        <v>1.129E-5</v>
      </c>
      <c r="G1292" s="19">
        <v>590.54999999999995</v>
      </c>
      <c r="H1292" s="53">
        <v>0.01</v>
      </c>
    </row>
    <row r="1293" spans="1:8" ht="26.1" customHeight="1">
      <c r="A1293" s="202" t="s">
        <v>190</v>
      </c>
      <c r="B1293" s="203"/>
      <c r="C1293" s="203"/>
      <c r="D1293" s="203"/>
      <c r="E1293" s="51" t="s">
        <v>2</v>
      </c>
      <c r="F1293" s="52">
        <v>1.129E-5</v>
      </c>
      <c r="G1293" s="19">
        <v>716.26</v>
      </c>
      <c r="H1293" s="53">
        <v>0.01</v>
      </c>
    </row>
    <row r="1294" spans="1:8" ht="26.1" customHeight="1">
      <c r="A1294" s="202" t="s">
        <v>191</v>
      </c>
      <c r="B1294" s="203"/>
      <c r="C1294" s="203"/>
      <c r="D1294" s="203"/>
      <c r="E1294" s="51" t="s">
        <v>2</v>
      </c>
      <c r="F1294" s="52">
        <v>1.7331000000000001E-5</v>
      </c>
      <c r="G1294" s="19">
        <v>694.73</v>
      </c>
      <c r="H1294" s="53">
        <v>0.01</v>
      </c>
    </row>
    <row r="1295" spans="1:8" ht="26.1" customHeight="1">
      <c r="A1295" s="202" t="s">
        <v>192</v>
      </c>
      <c r="B1295" s="203"/>
      <c r="C1295" s="203"/>
      <c r="D1295" s="203"/>
      <c r="E1295" s="51" t="s">
        <v>2</v>
      </c>
      <c r="F1295" s="52">
        <v>1.3875E-5</v>
      </c>
      <c r="G1295" s="19">
        <v>218.74</v>
      </c>
      <c r="H1295" s="53">
        <v>0</v>
      </c>
    </row>
    <row r="1296" spans="1:8" ht="26.1" customHeight="1">
      <c r="A1296" s="202" t="s">
        <v>202</v>
      </c>
      <c r="B1296" s="203"/>
      <c r="C1296" s="203"/>
      <c r="D1296" s="203"/>
      <c r="E1296" s="51" t="s">
        <v>2</v>
      </c>
      <c r="F1296" s="52">
        <v>5.2658999999999998E-5</v>
      </c>
      <c r="G1296" s="19">
        <v>208.52</v>
      </c>
      <c r="H1296" s="53">
        <v>0.01</v>
      </c>
    </row>
    <row r="1297" spans="1:8" ht="26.1" customHeight="1">
      <c r="A1297" s="202" t="s">
        <v>203</v>
      </c>
      <c r="B1297" s="203"/>
      <c r="C1297" s="203"/>
      <c r="D1297" s="203"/>
      <c r="E1297" s="51" t="s">
        <v>2</v>
      </c>
      <c r="F1297" s="52">
        <v>6.9325000000000005E-5</v>
      </c>
      <c r="G1297" s="19">
        <v>138.4</v>
      </c>
      <c r="H1297" s="53">
        <v>0.01</v>
      </c>
    </row>
    <row r="1298" spans="1:8" ht="26.1" customHeight="1">
      <c r="A1298" s="202" t="s">
        <v>208</v>
      </c>
      <c r="B1298" s="203"/>
      <c r="C1298" s="203"/>
      <c r="D1298" s="203"/>
      <c r="E1298" s="51" t="s">
        <v>209</v>
      </c>
      <c r="F1298" s="52">
        <v>4.09856E-4</v>
      </c>
      <c r="G1298" s="19">
        <v>47.47</v>
      </c>
      <c r="H1298" s="53">
        <v>0.02</v>
      </c>
    </row>
    <row r="1299" spans="1:8" ht="26.1" customHeight="1">
      <c r="A1299" s="202" t="s">
        <v>195</v>
      </c>
      <c r="B1299" s="203"/>
      <c r="C1299" s="203"/>
      <c r="D1299" s="203"/>
      <c r="E1299" s="51" t="s">
        <v>2</v>
      </c>
      <c r="F1299" s="52">
        <v>3.1751700000000002E-4</v>
      </c>
      <c r="G1299" s="19">
        <v>168.13</v>
      </c>
      <c r="H1299" s="53">
        <v>0.05</v>
      </c>
    </row>
    <row r="1300" spans="1:8" ht="26.1" customHeight="1">
      <c r="A1300" s="202" t="s">
        <v>196</v>
      </c>
      <c r="B1300" s="203"/>
      <c r="C1300" s="203"/>
      <c r="D1300" s="203"/>
      <c r="E1300" s="51" t="s">
        <v>2</v>
      </c>
      <c r="F1300" s="52">
        <v>1.8432E-4</v>
      </c>
      <c r="G1300" s="19">
        <v>116.2</v>
      </c>
      <c r="H1300" s="53">
        <v>0.02</v>
      </c>
    </row>
    <row r="1301" spans="1:8" ht="26.1" customHeight="1">
      <c r="A1301" s="202" t="s">
        <v>197</v>
      </c>
      <c r="B1301" s="203"/>
      <c r="C1301" s="203"/>
      <c r="D1301" s="203"/>
      <c r="E1301" s="51" t="s">
        <v>2</v>
      </c>
      <c r="F1301" s="52">
        <v>2.7520000000000002E-4</v>
      </c>
      <c r="G1301" s="19">
        <v>132.27000000000001</v>
      </c>
      <c r="H1301" s="53">
        <v>0.04</v>
      </c>
    </row>
    <row r="1302" spans="1:8" ht="26.1" customHeight="1">
      <c r="A1302" s="202" t="s">
        <v>198</v>
      </c>
      <c r="B1302" s="203"/>
      <c r="C1302" s="203"/>
      <c r="D1302" s="203"/>
      <c r="E1302" s="51" t="s">
        <v>199</v>
      </c>
      <c r="F1302" s="52">
        <v>3.8694400000000001E-4</v>
      </c>
      <c r="G1302" s="19">
        <v>17.21</v>
      </c>
      <c r="H1302" s="53">
        <v>0.01</v>
      </c>
    </row>
    <row r="1303" spans="1:8" ht="26.1" customHeight="1">
      <c r="A1303" s="202" t="s">
        <v>200</v>
      </c>
      <c r="B1303" s="203"/>
      <c r="C1303" s="203"/>
      <c r="D1303" s="203"/>
      <c r="E1303" s="51" t="s">
        <v>2</v>
      </c>
      <c r="F1303" s="52">
        <v>1.70137E-4</v>
      </c>
      <c r="G1303" s="19">
        <v>112</v>
      </c>
      <c r="H1303" s="53">
        <v>0.02</v>
      </c>
    </row>
    <row r="1304" spans="1:8" ht="26.1" customHeight="1">
      <c r="A1304" s="202" t="s">
        <v>201</v>
      </c>
      <c r="B1304" s="203"/>
      <c r="C1304" s="203"/>
      <c r="D1304" s="203"/>
      <c r="E1304" s="51" t="s">
        <v>2</v>
      </c>
      <c r="F1304" s="52">
        <v>3.8694400000000001E-4</v>
      </c>
      <c r="G1304" s="19">
        <v>20.47</v>
      </c>
      <c r="H1304" s="53">
        <v>0.01</v>
      </c>
    </row>
    <row r="1305" spans="1:8" ht="26.1" customHeight="1">
      <c r="A1305" s="202" t="s">
        <v>215</v>
      </c>
      <c r="B1305" s="203"/>
      <c r="C1305" s="203"/>
      <c r="D1305" s="203"/>
      <c r="E1305" s="51" t="s">
        <v>2</v>
      </c>
      <c r="F1305" s="52">
        <v>3.8694400000000001E-4</v>
      </c>
      <c r="G1305" s="19">
        <v>9.23</v>
      </c>
      <c r="H1305" s="53">
        <v>0</v>
      </c>
    </row>
    <row r="1306" spans="1:8" ht="26.1" customHeight="1">
      <c r="A1306" s="202" t="s">
        <v>204</v>
      </c>
      <c r="B1306" s="203"/>
      <c r="C1306" s="203"/>
      <c r="D1306" s="203"/>
      <c r="E1306" s="51" t="s">
        <v>182</v>
      </c>
      <c r="F1306" s="52">
        <v>0.25600000000000001</v>
      </c>
      <c r="G1306" s="19">
        <v>0.01</v>
      </c>
      <c r="H1306" s="53">
        <v>0</v>
      </c>
    </row>
    <row r="1307" spans="1:8" ht="26.1" customHeight="1">
      <c r="A1307" s="202" t="s">
        <v>205</v>
      </c>
      <c r="B1307" s="203"/>
      <c r="C1307" s="203"/>
      <c r="D1307" s="203"/>
      <c r="E1307" s="51" t="s">
        <v>182</v>
      </c>
      <c r="F1307" s="52">
        <v>0.25600000000000001</v>
      </c>
      <c r="G1307" s="19">
        <v>0.43</v>
      </c>
      <c r="H1307" s="53">
        <v>0.11</v>
      </c>
    </row>
    <row r="1308" spans="1:8" ht="26.1" customHeight="1">
      <c r="A1308" s="202" t="s">
        <v>206</v>
      </c>
      <c r="B1308" s="203"/>
      <c r="C1308" s="203"/>
      <c r="D1308" s="203"/>
      <c r="E1308" s="51" t="s">
        <v>182</v>
      </c>
      <c r="F1308" s="52">
        <v>0.25600000000000001</v>
      </c>
      <c r="G1308" s="19">
        <v>0.02</v>
      </c>
      <c r="H1308" s="53">
        <v>0.01</v>
      </c>
    </row>
    <row r="1309" spans="1:8" ht="26.1" customHeight="1">
      <c r="A1309" s="202" t="s">
        <v>207</v>
      </c>
      <c r="B1309" s="203"/>
      <c r="C1309" s="203"/>
      <c r="D1309" s="203"/>
      <c r="E1309" s="51" t="s">
        <v>182</v>
      </c>
      <c r="F1309" s="52">
        <v>0.25600000000000001</v>
      </c>
      <c r="G1309" s="19">
        <v>0.37</v>
      </c>
      <c r="H1309" s="53">
        <v>0.09</v>
      </c>
    </row>
    <row r="1310" spans="1:8" ht="26.1" customHeight="1">
      <c r="A1310" s="202" t="s">
        <v>210</v>
      </c>
      <c r="B1310" s="203"/>
      <c r="C1310" s="203"/>
      <c r="D1310" s="203"/>
      <c r="E1310" s="51" t="s">
        <v>209</v>
      </c>
      <c r="F1310" s="52">
        <v>3.5160569999999999E-3</v>
      </c>
      <c r="G1310" s="19">
        <v>8.9</v>
      </c>
      <c r="H1310" s="53">
        <v>0.03</v>
      </c>
    </row>
    <row r="1311" spans="1:8" ht="26.1" customHeight="1">
      <c r="A1311" s="202" t="s">
        <v>211</v>
      </c>
      <c r="B1311" s="203"/>
      <c r="C1311" s="203"/>
      <c r="D1311" s="203"/>
      <c r="E1311" s="51" t="s">
        <v>2</v>
      </c>
      <c r="F1311" s="52">
        <v>2.8540723E-2</v>
      </c>
      <c r="G1311" s="19">
        <v>1.1000000000000001</v>
      </c>
      <c r="H1311" s="53">
        <v>0.03</v>
      </c>
    </row>
    <row r="1312" spans="1:8" ht="26.1" customHeight="1">
      <c r="A1312" s="202" t="s">
        <v>212</v>
      </c>
      <c r="B1312" s="203"/>
      <c r="C1312" s="203"/>
      <c r="D1312" s="203"/>
      <c r="E1312" s="51" t="s">
        <v>2</v>
      </c>
      <c r="F1312" s="52">
        <v>6.7745299999999995E-4</v>
      </c>
      <c r="G1312" s="19">
        <v>29.37</v>
      </c>
      <c r="H1312" s="53">
        <v>0.02</v>
      </c>
    </row>
    <row r="1313" spans="1:8" ht="26.1" customHeight="1">
      <c r="A1313" s="202" t="s">
        <v>213</v>
      </c>
      <c r="B1313" s="203"/>
      <c r="C1313" s="203"/>
      <c r="D1313" s="203"/>
      <c r="E1313" s="51" t="s">
        <v>2</v>
      </c>
      <c r="F1313" s="52">
        <v>2.052403E-3</v>
      </c>
      <c r="G1313" s="19">
        <v>5.62</v>
      </c>
      <c r="H1313" s="53">
        <v>0.01</v>
      </c>
    </row>
    <row r="1314" spans="1:8" ht="26.1" customHeight="1">
      <c r="A1314" s="202" t="s">
        <v>214</v>
      </c>
      <c r="B1314" s="203"/>
      <c r="C1314" s="203"/>
      <c r="D1314" s="203"/>
      <c r="E1314" s="51" t="s">
        <v>2</v>
      </c>
      <c r="F1314" s="52">
        <v>2.32169E-3</v>
      </c>
      <c r="G1314" s="19">
        <v>5.21</v>
      </c>
      <c r="H1314" s="53">
        <v>0.01</v>
      </c>
    </row>
    <row r="1315" spans="1:8" ht="26.1" customHeight="1">
      <c r="A1315" s="202" t="s">
        <v>216</v>
      </c>
      <c r="B1315" s="203"/>
      <c r="C1315" s="203"/>
      <c r="D1315" s="203"/>
      <c r="E1315" s="51" t="s">
        <v>2</v>
      </c>
      <c r="F1315" s="52">
        <v>6.9888000000000003E-4</v>
      </c>
      <c r="G1315" s="19">
        <v>6.79</v>
      </c>
      <c r="H1315" s="53">
        <v>0</v>
      </c>
    </row>
    <row r="1316" spans="1:8" ht="26.1" customHeight="1">
      <c r="A1316" s="202" t="s">
        <v>375</v>
      </c>
      <c r="B1316" s="203"/>
      <c r="C1316" s="203"/>
      <c r="D1316" s="203"/>
      <c r="E1316" s="51" t="s">
        <v>199</v>
      </c>
      <c r="F1316" s="52">
        <v>0.33</v>
      </c>
      <c r="G1316" s="19">
        <v>19.579999999999998</v>
      </c>
      <c r="H1316" s="53">
        <v>6.46</v>
      </c>
    </row>
    <row r="1317" spans="1:8" ht="26.1" customHeight="1">
      <c r="A1317" s="197" t="s">
        <v>218</v>
      </c>
      <c r="B1317" s="198"/>
      <c r="C1317" s="198"/>
      <c r="D1317" s="198"/>
      <c r="E1317" s="198"/>
      <c r="F1317" s="199"/>
      <c r="G1317" s="198"/>
      <c r="H1317" s="20">
        <v>7</v>
      </c>
    </row>
    <row r="1318" spans="1:8" ht="26.1" customHeight="1">
      <c r="A1318" s="200" t="s">
        <v>219</v>
      </c>
      <c r="B1318" s="201"/>
      <c r="C1318" s="201"/>
      <c r="D1318" s="201"/>
      <c r="E1318" s="201"/>
      <c r="F1318" s="224"/>
      <c r="G1318" s="201"/>
      <c r="H1318" s="50">
        <v>9.98</v>
      </c>
    </row>
    <row r="1319" spans="1:8" ht="26.1" customHeight="1">
      <c r="A1319" s="200" t="s">
        <v>220</v>
      </c>
      <c r="B1319" s="201"/>
      <c r="C1319" s="201"/>
      <c r="D1319" s="201"/>
      <c r="E1319" s="201"/>
      <c r="F1319" s="224"/>
      <c r="G1319" s="201"/>
      <c r="H1319" s="50">
        <v>2.5</v>
      </c>
    </row>
    <row r="1320" spans="1:8" ht="26.1" customHeight="1">
      <c r="A1320" s="200" t="s">
        <v>221</v>
      </c>
      <c r="B1320" s="201"/>
      <c r="C1320" s="201"/>
      <c r="D1320" s="201"/>
      <c r="E1320" s="201"/>
      <c r="F1320" s="224"/>
      <c r="G1320" s="201"/>
      <c r="H1320" s="50">
        <v>12.47</v>
      </c>
    </row>
    <row r="1321" spans="1:8" ht="26.1" customHeight="1">
      <c r="A1321" s="202"/>
      <c r="B1321" s="203"/>
      <c r="C1321" s="203"/>
      <c r="D1321" s="203"/>
      <c r="E1321" s="203"/>
      <c r="F1321" s="225"/>
      <c r="G1321" s="203"/>
      <c r="H1321" s="226"/>
    </row>
    <row r="1322" spans="1:8" ht="26.1" customHeight="1">
      <c r="A1322" s="200" t="s">
        <v>376</v>
      </c>
      <c r="B1322" s="201"/>
      <c r="C1322" s="201"/>
      <c r="D1322" s="201"/>
      <c r="E1322" s="220" t="s">
        <v>175</v>
      </c>
      <c r="F1322" s="221"/>
      <c r="G1322" s="222"/>
      <c r="H1322" s="223"/>
    </row>
    <row r="1323" spans="1:8" ht="26.1" customHeight="1">
      <c r="A1323" s="204" t="s">
        <v>377</v>
      </c>
      <c r="B1323" s="205"/>
      <c r="C1323" s="205"/>
      <c r="D1323" s="205"/>
      <c r="E1323" s="205"/>
      <c r="F1323" s="206"/>
      <c r="G1323" s="205"/>
      <c r="H1323" s="207"/>
    </row>
    <row r="1324" spans="1:8" ht="26.1" customHeight="1">
      <c r="A1324" s="200" t="s">
        <v>177</v>
      </c>
      <c r="B1324" s="201"/>
      <c r="C1324" s="201"/>
      <c r="D1324" s="201"/>
      <c r="E1324" s="47" t="s">
        <v>2</v>
      </c>
      <c r="F1324" s="48" t="s">
        <v>178</v>
      </c>
      <c r="G1324" s="49" t="s">
        <v>179</v>
      </c>
      <c r="H1324" s="50" t="s">
        <v>180</v>
      </c>
    </row>
    <row r="1325" spans="1:8" ht="26.1" customHeight="1">
      <c r="A1325" s="202" t="s">
        <v>181</v>
      </c>
      <c r="B1325" s="203"/>
      <c r="C1325" s="203"/>
      <c r="D1325" s="203"/>
      <c r="E1325" s="51" t="s">
        <v>182</v>
      </c>
      <c r="F1325" s="52">
        <v>0.50956710000000005</v>
      </c>
      <c r="G1325" s="19">
        <v>4.68</v>
      </c>
      <c r="H1325" s="53">
        <v>2.38</v>
      </c>
    </row>
    <row r="1326" spans="1:8" ht="26.1" customHeight="1">
      <c r="A1326" s="202" t="s">
        <v>378</v>
      </c>
      <c r="B1326" s="203"/>
      <c r="C1326" s="203"/>
      <c r="D1326" s="203"/>
      <c r="E1326" s="51" t="s">
        <v>182</v>
      </c>
      <c r="F1326" s="52">
        <v>1.0139237999999999</v>
      </c>
      <c r="G1326" s="19">
        <v>5.95</v>
      </c>
      <c r="H1326" s="53">
        <v>6.03</v>
      </c>
    </row>
    <row r="1327" spans="1:8" ht="26.1" customHeight="1">
      <c r="A1327" s="197" t="s">
        <v>184</v>
      </c>
      <c r="B1327" s="198"/>
      <c r="C1327" s="198"/>
      <c r="D1327" s="198"/>
      <c r="E1327" s="198"/>
      <c r="F1327" s="199"/>
      <c r="G1327" s="198"/>
      <c r="H1327" s="53">
        <v>8.42</v>
      </c>
    </row>
    <row r="1328" spans="1:8" ht="26.1" customHeight="1">
      <c r="A1328" s="197" t="s">
        <v>185</v>
      </c>
      <c r="B1328" s="198"/>
      <c r="C1328" s="198"/>
      <c r="D1328" s="198"/>
      <c r="E1328" s="198"/>
      <c r="F1328" s="199"/>
      <c r="G1328" s="198"/>
      <c r="H1328" s="20">
        <v>7.36</v>
      </c>
    </row>
    <row r="1329" spans="1:8" ht="26.1" customHeight="1">
      <c r="A1329" s="197" t="s">
        <v>186</v>
      </c>
      <c r="B1329" s="198"/>
      <c r="C1329" s="198"/>
      <c r="D1329" s="198"/>
      <c r="E1329" s="198"/>
      <c r="F1329" s="199"/>
      <c r="G1329" s="198"/>
      <c r="H1329" s="20">
        <v>15.77</v>
      </c>
    </row>
    <row r="1330" spans="1:8" ht="26.1" customHeight="1">
      <c r="A1330" s="200" t="s">
        <v>187</v>
      </c>
      <c r="B1330" s="201"/>
      <c r="C1330" s="201"/>
      <c r="D1330" s="201"/>
      <c r="E1330" s="47" t="s">
        <v>2</v>
      </c>
      <c r="F1330" s="48" t="s">
        <v>188</v>
      </c>
      <c r="G1330" s="49" t="s">
        <v>179</v>
      </c>
      <c r="H1330" s="50" t="s">
        <v>180</v>
      </c>
    </row>
    <row r="1331" spans="1:8" ht="26.1" customHeight="1">
      <c r="A1331" s="202" t="s">
        <v>189</v>
      </c>
      <c r="B1331" s="203"/>
      <c r="C1331" s="203"/>
      <c r="D1331" s="203"/>
      <c r="E1331" s="51" t="s">
        <v>2</v>
      </c>
      <c r="F1331" s="52">
        <v>6.6282E-5</v>
      </c>
      <c r="G1331" s="19">
        <v>590.54999999999995</v>
      </c>
      <c r="H1331" s="53">
        <v>0.04</v>
      </c>
    </row>
    <row r="1332" spans="1:8" ht="26.1" customHeight="1">
      <c r="A1332" s="202" t="s">
        <v>190</v>
      </c>
      <c r="B1332" s="203"/>
      <c r="C1332" s="203"/>
      <c r="D1332" s="203"/>
      <c r="E1332" s="51" t="s">
        <v>2</v>
      </c>
      <c r="F1332" s="52">
        <v>6.6282E-5</v>
      </c>
      <c r="G1332" s="19">
        <v>716.26</v>
      </c>
      <c r="H1332" s="53">
        <v>0.05</v>
      </c>
    </row>
    <row r="1333" spans="1:8" ht="26.1" customHeight="1">
      <c r="A1333" s="202" t="s">
        <v>191</v>
      </c>
      <c r="B1333" s="203"/>
      <c r="C1333" s="203"/>
      <c r="D1333" s="203"/>
      <c r="E1333" s="51" t="s">
        <v>2</v>
      </c>
      <c r="F1333" s="52">
        <v>1.01753E-4</v>
      </c>
      <c r="G1333" s="19">
        <v>694.73</v>
      </c>
      <c r="H1333" s="53">
        <v>7.0000000000000007E-2</v>
      </c>
    </row>
    <row r="1334" spans="1:8" ht="26.1" customHeight="1">
      <c r="A1334" s="202" t="s">
        <v>192</v>
      </c>
      <c r="B1334" s="203"/>
      <c r="C1334" s="203"/>
      <c r="D1334" s="203"/>
      <c r="E1334" s="51" t="s">
        <v>2</v>
      </c>
      <c r="F1334" s="52">
        <v>8.1462E-5</v>
      </c>
      <c r="G1334" s="19">
        <v>218.74</v>
      </c>
      <c r="H1334" s="53">
        <v>0.02</v>
      </c>
    </row>
    <row r="1335" spans="1:8" ht="26.1" customHeight="1">
      <c r="A1335" s="202" t="s">
        <v>202</v>
      </c>
      <c r="B1335" s="203"/>
      <c r="C1335" s="203"/>
      <c r="D1335" s="203"/>
      <c r="E1335" s="51" t="s">
        <v>2</v>
      </c>
      <c r="F1335" s="52">
        <v>3.09167E-4</v>
      </c>
      <c r="G1335" s="19">
        <v>208.52</v>
      </c>
      <c r="H1335" s="53">
        <v>0.06</v>
      </c>
    </row>
    <row r="1336" spans="1:8" ht="26.1" customHeight="1">
      <c r="A1336" s="202" t="s">
        <v>203</v>
      </c>
      <c r="B1336" s="203"/>
      <c r="C1336" s="203"/>
      <c r="D1336" s="203"/>
      <c r="E1336" s="51" t="s">
        <v>2</v>
      </c>
      <c r="F1336" s="52">
        <v>4.0701300000000001E-4</v>
      </c>
      <c r="G1336" s="19">
        <v>138.4</v>
      </c>
      <c r="H1336" s="53">
        <v>0.06</v>
      </c>
    </row>
    <row r="1337" spans="1:8" ht="26.1" customHeight="1">
      <c r="A1337" s="202" t="s">
        <v>208</v>
      </c>
      <c r="B1337" s="203"/>
      <c r="C1337" s="203"/>
      <c r="D1337" s="203"/>
      <c r="E1337" s="51" t="s">
        <v>209</v>
      </c>
      <c r="F1337" s="52">
        <v>2.4063029999999998E-3</v>
      </c>
      <c r="G1337" s="19">
        <v>47.47</v>
      </c>
      <c r="H1337" s="53">
        <v>0.11</v>
      </c>
    </row>
    <row r="1338" spans="1:8" ht="26.1" customHeight="1">
      <c r="A1338" s="202" t="s">
        <v>195</v>
      </c>
      <c r="B1338" s="203"/>
      <c r="C1338" s="203"/>
      <c r="D1338" s="203"/>
      <c r="E1338" s="51" t="s">
        <v>2</v>
      </c>
      <c r="F1338" s="52">
        <v>1.864171E-3</v>
      </c>
      <c r="G1338" s="19">
        <v>168.13</v>
      </c>
      <c r="H1338" s="53">
        <v>0.31</v>
      </c>
    </row>
    <row r="1339" spans="1:8" ht="26.1" customHeight="1">
      <c r="A1339" s="202" t="s">
        <v>196</v>
      </c>
      <c r="B1339" s="203"/>
      <c r="C1339" s="203"/>
      <c r="D1339" s="203"/>
      <c r="E1339" s="51" t="s">
        <v>2</v>
      </c>
      <c r="F1339" s="52">
        <v>1.08216E-3</v>
      </c>
      <c r="G1339" s="19">
        <v>116.2</v>
      </c>
      <c r="H1339" s="53">
        <v>0.13</v>
      </c>
    </row>
    <row r="1340" spans="1:8" ht="26.1" customHeight="1">
      <c r="A1340" s="202" t="s">
        <v>197</v>
      </c>
      <c r="B1340" s="203"/>
      <c r="C1340" s="203"/>
      <c r="D1340" s="203"/>
      <c r="E1340" s="51" t="s">
        <v>2</v>
      </c>
      <c r="F1340" s="52">
        <v>1.6157249999999999E-3</v>
      </c>
      <c r="G1340" s="19">
        <v>132.27000000000001</v>
      </c>
      <c r="H1340" s="53">
        <v>0.21</v>
      </c>
    </row>
    <row r="1341" spans="1:8" ht="26.1" customHeight="1">
      <c r="A1341" s="202" t="s">
        <v>198</v>
      </c>
      <c r="B1341" s="203"/>
      <c r="C1341" s="203"/>
      <c r="D1341" s="203"/>
      <c r="E1341" s="51" t="s">
        <v>199</v>
      </c>
      <c r="F1341" s="52">
        <v>2.2717850000000001E-3</v>
      </c>
      <c r="G1341" s="19">
        <v>17.21</v>
      </c>
      <c r="H1341" s="53">
        <v>0.04</v>
      </c>
    </row>
    <row r="1342" spans="1:8" ht="26.1" customHeight="1">
      <c r="A1342" s="202" t="s">
        <v>200</v>
      </c>
      <c r="B1342" s="203"/>
      <c r="C1342" s="203"/>
      <c r="D1342" s="203"/>
      <c r="E1342" s="51" t="s">
        <v>2</v>
      </c>
      <c r="F1342" s="52">
        <v>9.9889399999999995E-4</v>
      </c>
      <c r="G1342" s="19">
        <v>112</v>
      </c>
      <c r="H1342" s="53">
        <v>0.11</v>
      </c>
    </row>
    <row r="1343" spans="1:8" ht="26.1" customHeight="1">
      <c r="A1343" s="202" t="s">
        <v>201</v>
      </c>
      <c r="B1343" s="203"/>
      <c r="C1343" s="203"/>
      <c r="D1343" s="203"/>
      <c r="E1343" s="51" t="s">
        <v>2</v>
      </c>
      <c r="F1343" s="52">
        <v>2.2717850000000001E-3</v>
      </c>
      <c r="G1343" s="19">
        <v>20.47</v>
      </c>
      <c r="H1343" s="53">
        <v>0.05</v>
      </c>
    </row>
    <row r="1344" spans="1:8" ht="26.1" customHeight="1">
      <c r="A1344" s="202" t="s">
        <v>215</v>
      </c>
      <c r="B1344" s="203"/>
      <c r="C1344" s="203"/>
      <c r="D1344" s="203"/>
      <c r="E1344" s="51" t="s">
        <v>2</v>
      </c>
      <c r="F1344" s="52">
        <v>2.2717850000000001E-3</v>
      </c>
      <c r="G1344" s="19">
        <v>9.23</v>
      </c>
      <c r="H1344" s="53">
        <v>0.02</v>
      </c>
    </row>
    <row r="1345" spans="1:8" ht="26.1" customHeight="1">
      <c r="A1345" s="202" t="s">
        <v>204</v>
      </c>
      <c r="B1345" s="203"/>
      <c r="C1345" s="203"/>
      <c r="D1345" s="203"/>
      <c r="E1345" s="51" t="s">
        <v>182</v>
      </c>
      <c r="F1345" s="52">
        <v>1.5029999999999999</v>
      </c>
      <c r="G1345" s="19">
        <v>0.01</v>
      </c>
      <c r="H1345" s="53">
        <v>0.02</v>
      </c>
    </row>
    <row r="1346" spans="1:8" ht="26.1" customHeight="1">
      <c r="A1346" s="202" t="s">
        <v>205</v>
      </c>
      <c r="B1346" s="203"/>
      <c r="C1346" s="203"/>
      <c r="D1346" s="203"/>
      <c r="E1346" s="51" t="s">
        <v>182</v>
      </c>
      <c r="F1346" s="52">
        <v>1.5029999999999999</v>
      </c>
      <c r="G1346" s="19">
        <v>0.43</v>
      </c>
      <c r="H1346" s="53">
        <v>0.65</v>
      </c>
    </row>
    <row r="1347" spans="1:8" ht="26.1" customHeight="1">
      <c r="A1347" s="202" t="s">
        <v>206</v>
      </c>
      <c r="B1347" s="203"/>
      <c r="C1347" s="203"/>
      <c r="D1347" s="203"/>
      <c r="E1347" s="51" t="s">
        <v>182</v>
      </c>
      <c r="F1347" s="52">
        <v>1.5029999999999999</v>
      </c>
      <c r="G1347" s="19">
        <v>0.02</v>
      </c>
      <c r="H1347" s="53">
        <v>0.03</v>
      </c>
    </row>
    <row r="1348" spans="1:8" ht="26.1" customHeight="1">
      <c r="A1348" s="202" t="s">
        <v>207</v>
      </c>
      <c r="B1348" s="203"/>
      <c r="C1348" s="203"/>
      <c r="D1348" s="203"/>
      <c r="E1348" s="51" t="s">
        <v>182</v>
      </c>
      <c r="F1348" s="52">
        <v>1.5029999999999999</v>
      </c>
      <c r="G1348" s="19">
        <v>0.37</v>
      </c>
      <c r="H1348" s="53">
        <v>0.56000000000000005</v>
      </c>
    </row>
    <row r="1349" spans="1:8" ht="26.1" customHeight="1">
      <c r="A1349" s="202" t="s">
        <v>210</v>
      </c>
      <c r="B1349" s="203"/>
      <c r="C1349" s="203"/>
      <c r="D1349" s="203"/>
      <c r="E1349" s="51" t="s">
        <v>209</v>
      </c>
      <c r="F1349" s="52">
        <v>2.0643103999999999E-2</v>
      </c>
      <c r="G1349" s="19">
        <v>8.9</v>
      </c>
      <c r="H1349" s="53">
        <v>0.18</v>
      </c>
    </row>
    <row r="1350" spans="1:8" ht="26.1" customHeight="1">
      <c r="A1350" s="202" t="s">
        <v>211</v>
      </c>
      <c r="B1350" s="203"/>
      <c r="C1350" s="203"/>
      <c r="D1350" s="203"/>
      <c r="E1350" s="51" t="s">
        <v>2</v>
      </c>
      <c r="F1350" s="52">
        <v>0.16756526099999999</v>
      </c>
      <c r="G1350" s="19">
        <v>1.1000000000000001</v>
      </c>
      <c r="H1350" s="53">
        <v>0.18</v>
      </c>
    </row>
    <row r="1351" spans="1:8" ht="26.1" customHeight="1">
      <c r="A1351" s="202" t="s">
        <v>212</v>
      </c>
      <c r="B1351" s="203"/>
      <c r="C1351" s="203"/>
      <c r="D1351" s="203"/>
      <c r="E1351" s="51" t="s">
        <v>2</v>
      </c>
      <c r="F1351" s="52">
        <v>3.9773889999999996E-3</v>
      </c>
      <c r="G1351" s="19">
        <v>29.37</v>
      </c>
      <c r="H1351" s="53">
        <v>0.12</v>
      </c>
    </row>
    <row r="1352" spans="1:8" ht="26.1" customHeight="1">
      <c r="A1352" s="202" t="s">
        <v>213</v>
      </c>
      <c r="B1352" s="203"/>
      <c r="C1352" s="203"/>
      <c r="D1352" s="203"/>
      <c r="E1352" s="51" t="s">
        <v>2</v>
      </c>
      <c r="F1352" s="52">
        <v>1.2049851E-2</v>
      </c>
      <c r="G1352" s="19">
        <v>5.62</v>
      </c>
      <c r="H1352" s="53">
        <v>7.0000000000000007E-2</v>
      </c>
    </row>
    <row r="1353" spans="1:8" ht="26.1" customHeight="1">
      <c r="A1353" s="202" t="s">
        <v>214</v>
      </c>
      <c r="B1353" s="203"/>
      <c r="C1353" s="203"/>
      <c r="D1353" s="203"/>
      <c r="E1353" s="51" t="s">
        <v>2</v>
      </c>
      <c r="F1353" s="52">
        <v>1.3630857E-2</v>
      </c>
      <c r="G1353" s="19">
        <v>5.21</v>
      </c>
      <c r="H1353" s="53">
        <v>7.0000000000000007E-2</v>
      </c>
    </row>
    <row r="1354" spans="1:8" ht="26.1" customHeight="1">
      <c r="A1354" s="202" t="s">
        <v>216</v>
      </c>
      <c r="B1354" s="203"/>
      <c r="C1354" s="203"/>
      <c r="D1354" s="203"/>
      <c r="E1354" s="51" t="s">
        <v>2</v>
      </c>
      <c r="F1354" s="52">
        <v>4.1031899999999996E-3</v>
      </c>
      <c r="G1354" s="19">
        <v>6.79</v>
      </c>
      <c r="H1354" s="53">
        <v>0.03</v>
      </c>
    </row>
    <row r="1355" spans="1:8" ht="26.1" customHeight="1">
      <c r="A1355" s="202" t="s">
        <v>379</v>
      </c>
      <c r="B1355" s="203"/>
      <c r="C1355" s="203"/>
      <c r="D1355" s="203"/>
      <c r="E1355" s="51" t="s">
        <v>17</v>
      </c>
      <c r="F1355" s="52">
        <v>1</v>
      </c>
      <c r="G1355" s="19">
        <v>60.54</v>
      </c>
      <c r="H1355" s="53">
        <v>60.54</v>
      </c>
    </row>
    <row r="1356" spans="1:8" ht="26.1" customHeight="1">
      <c r="A1356" s="197" t="s">
        <v>218</v>
      </c>
      <c r="B1356" s="198"/>
      <c r="C1356" s="198"/>
      <c r="D1356" s="198"/>
      <c r="E1356" s="198"/>
      <c r="F1356" s="199"/>
      <c r="G1356" s="198"/>
      <c r="H1356" s="20">
        <v>63.72</v>
      </c>
    </row>
    <row r="1357" spans="1:8" ht="26.1" customHeight="1">
      <c r="A1357" s="200" t="s">
        <v>219</v>
      </c>
      <c r="B1357" s="201"/>
      <c r="C1357" s="201"/>
      <c r="D1357" s="201"/>
      <c r="E1357" s="201"/>
      <c r="F1357" s="224"/>
      <c r="G1357" s="201"/>
      <c r="H1357" s="50">
        <v>79.5</v>
      </c>
    </row>
    <row r="1358" spans="1:8" ht="26.1" customHeight="1">
      <c r="A1358" s="200" t="s">
        <v>220</v>
      </c>
      <c r="B1358" s="201"/>
      <c r="C1358" s="201"/>
      <c r="D1358" s="201"/>
      <c r="E1358" s="201"/>
      <c r="F1358" s="224"/>
      <c r="G1358" s="201"/>
      <c r="H1358" s="50">
        <v>19.899999999999999</v>
      </c>
    </row>
    <row r="1359" spans="1:8" ht="26.1" customHeight="1">
      <c r="A1359" s="200" t="s">
        <v>221</v>
      </c>
      <c r="B1359" s="201"/>
      <c r="C1359" s="201"/>
      <c r="D1359" s="201"/>
      <c r="E1359" s="201"/>
      <c r="F1359" s="224"/>
      <c r="G1359" s="201"/>
      <c r="H1359" s="50">
        <v>99.39</v>
      </c>
    </row>
    <row r="1360" spans="1:8" ht="26.1" customHeight="1">
      <c r="A1360" s="202"/>
      <c r="B1360" s="203"/>
      <c r="C1360" s="203"/>
      <c r="D1360" s="203"/>
      <c r="E1360" s="203"/>
      <c r="F1360" s="225"/>
      <c r="G1360" s="203"/>
      <c r="H1360" s="226"/>
    </row>
    <row r="1361" spans="1:8" ht="26.1" customHeight="1">
      <c r="A1361" s="200" t="s">
        <v>380</v>
      </c>
      <c r="B1361" s="201"/>
      <c r="C1361" s="201"/>
      <c r="D1361" s="201"/>
      <c r="E1361" s="220" t="s">
        <v>237</v>
      </c>
      <c r="F1361" s="221"/>
      <c r="G1361" s="222"/>
      <c r="H1361" s="223"/>
    </row>
    <row r="1362" spans="1:8" ht="26.1" customHeight="1">
      <c r="A1362" s="204" t="s">
        <v>381</v>
      </c>
      <c r="B1362" s="205"/>
      <c r="C1362" s="205"/>
      <c r="D1362" s="205"/>
      <c r="E1362" s="205"/>
      <c r="F1362" s="206"/>
      <c r="G1362" s="205"/>
      <c r="H1362" s="207"/>
    </row>
    <row r="1363" spans="1:8" ht="26.1" customHeight="1">
      <c r="A1363" s="200" t="s">
        <v>177</v>
      </c>
      <c r="B1363" s="201"/>
      <c r="C1363" s="201"/>
      <c r="D1363" s="201"/>
      <c r="E1363" s="47" t="s">
        <v>2</v>
      </c>
      <c r="F1363" s="48" t="s">
        <v>178</v>
      </c>
      <c r="G1363" s="49" t="s">
        <v>179</v>
      </c>
      <c r="H1363" s="50" t="s">
        <v>180</v>
      </c>
    </row>
    <row r="1364" spans="1:8" ht="26.1" customHeight="1">
      <c r="A1364" s="202" t="s">
        <v>181</v>
      </c>
      <c r="B1364" s="203"/>
      <c r="C1364" s="203"/>
      <c r="D1364" s="203"/>
      <c r="E1364" s="51" t="s">
        <v>182</v>
      </c>
      <c r="F1364" s="52">
        <v>0.18094209</v>
      </c>
      <c r="G1364" s="19">
        <v>4.68</v>
      </c>
      <c r="H1364" s="53">
        <v>0.85</v>
      </c>
    </row>
    <row r="1365" spans="1:8" ht="26.1" customHeight="1">
      <c r="A1365" s="202" t="s">
        <v>239</v>
      </c>
      <c r="B1365" s="203"/>
      <c r="C1365" s="203"/>
      <c r="D1365" s="203"/>
      <c r="E1365" s="51" t="s">
        <v>182</v>
      </c>
      <c r="F1365" s="52">
        <v>0.36239273</v>
      </c>
      <c r="G1365" s="19">
        <v>6.65</v>
      </c>
      <c r="H1365" s="53">
        <v>2.41</v>
      </c>
    </row>
    <row r="1366" spans="1:8" ht="26.1" customHeight="1">
      <c r="A1366" s="197" t="s">
        <v>184</v>
      </c>
      <c r="B1366" s="198"/>
      <c r="C1366" s="198"/>
      <c r="D1366" s="198"/>
      <c r="E1366" s="198"/>
      <c r="F1366" s="199"/>
      <c r="G1366" s="198"/>
      <c r="H1366" s="53">
        <v>3.26</v>
      </c>
    </row>
    <row r="1367" spans="1:8" ht="26.1" customHeight="1">
      <c r="A1367" s="197" t="s">
        <v>185</v>
      </c>
      <c r="B1367" s="198"/>
      <c r="C1367" s="198"/>
      <c r="D1367" s="198"/>
      <c r="E1367" s="198"/>
      <c r="F1367" s="199"/>
      <c r="G1367" s="198"/>
      <c r="H1367" s="20">
        <v>2.85</v>
      </c>
    </row>
    <row r="1368" spans="1:8" ht="26.1" customHeight="1">
      <c r="A1368" s="197" t="s">
        <v>186</v>
      </c>
      <c r="B1368" s="198"/>
      <c r="C1368" s="198"/>
      <c r="D1368" s="198"/>
      <c r="E1368" s="198"/>
      <c r="F1368" s="199"/>
      <c r="G1368" s="198"/>
      <c r="H1368" s="20">
        <v>6.1</v>
      </c>
    </row>
    <row r="1369" spans="1:8" ht="26.1" customHeight="1">
      <c r="A1369" s="200" t="s">
        <v>187</v>
      </c>
      <c r="B1369" s="201"/>
      <c r="C1369" s="201"/>
      <c r="D1369" s="201"/>
      <c r="E1369" s="47" t="s">
        <v>2</v>
      </c>
      <c r="F1369" s="48" t="s">
        <v>188</v>
      </c>
      <c r="G1369" s="49" t="s">
        <v>179</v>
      </c>
      <c r="H1369" s="50" t="s">
        <v>180</v>
      </c>
    </row>
    <row r="1370" spans="1:8" ht="26.1" customHeight="1">
      <c r="A1370" s="202" t="s">
        <v>189</v>
      </c>
      <c r="B1370" s="203"/>
      <c r="C1370" s="203"/>
      <c r="D1370" s="203"/>
      <c r="E1370" s="51" t="s">
        <v>2</v>
      </c>
      <c r="F1370" s="52">
        <v>2.3558E-5</v>
      </c>
      <c r="G1370" s="19">
        <v>590.54999999999995</v>
      </c>
      <c r="H1370" s="53">
        <v>0.01</v>
      </c>
    </row>
    <row r="1371" spans="1:8" ht="26.1" customHeight="1">
      <c r="A1371" s="202" t="s">
        <v>190</v>
      </c>
      <c r="B1371" s="203"/>
      <c r="C1371" s="203"/>
      <c r="D1371" s="203"/>
      <c r="E1371" s="51" t="s">
        <v>2</v>
      </c>
      <c r="F1371" s="52">
        <v>2.3558E-5</v>
      </c>
      <c r="G1371" s="19">
        <v>716.26</v>
      </c>
      <c r="H1371" s="53">
        <v>0.02</v>
      </c>
    </row>
    <row r="1372" spans="1:8" ht="26.1" customHeight="1">
      <c r="A1372" s="202" t="s">
        <v>191</v>
      </c>
      <c r="B1372" s="203"/>
      <c r="C1372" s="203"/>
      <c r="D1372" s="203"/>
      <c r="E1372" s="51" t="s">
        <v>2</v>
      </c>
      <c r="F1372" s="52">
        <v>3.6165999999999999E-5</v>
      </c>
      <c r="G1372" s="19">
        <v>694.73</v>
      </c>
      <c r="H1372" s="53">
        <v>0.03</v>
      </c>
    </row>
    <row r="1373" spans="1:8" ht="26.1" customHeight="1">
      <c r="A1373" s="202" t="s">
        <v>192</v>
      </c>
      <c r="B1373" s="203"/>
      <c r="C1373" s="203"/>
      <c r="D1373" s="203"/>
      <c r="E1373" s="51" t="s">
        <v>2</v>
      </c>
      <c r="F1373" s="52">
        <v>2.8952999999999999E-5</v>
      </c>
      <c r="G1373" s="19">
        <v>218.74</v>
      </c>
      <c r="H1373" s="53">
        <v>0.01</v>
      </c>
    </row>
    <row r="1374" spans="1:8" ht="26.1" customHeight="1">
      <c r="A1374" s="202" t="s">
        <v>202</v>
      </c>
      <c r="B1374" s="203"/>
      <c r="C1374" s="203"/>
      <c r="D1374" s="203"/>
      <c r="E1374" s="51" t="s">
        <v>2</v>
      </c>
      <c r="F1374" s="52">
        <v>1.09885E-4</v>
      </c>
      <c r="G1374" s="19">
        <v>208.52</v>
      </c>
      <c r="H1374" s="53">
        <v>0.02</v>
      </c>
    </row>
    <row r="1375" spans="1:8" ht="26.1" customHeight="1">
      <c r="A1375" s="202" t="s">
        <v>203</v>
      </c>
      <c r="B1375" s="203"/>
      <c r="C1375" s="203"/>
      <c r="D1375" s="203"/>
      <c r="E1375" s="51" t="s">
        <v>2</v>
      </c>
      <c r="F1375" s="52">
        <v>1.44661E-4</v>
      </c>
      <c r="G1375" s="19">
        <v>138.4</v>
      </c>
      <c r="H1375" s="53">
        <v>0.02</v>
      </c>
    </row>
    <row r="1376" spans="1:8" ht="26.1" customHeight="1">
      <c r="A1376" s="202" t="s">
        <v>208</v>
      </c>
      <c r="B1376" s="203"/>
      <c r="C1376" s="203"/>
      <c r="D1376" s="203"/>
      <c r="E1376" s="51" t="s">
        <v>209</v>
      </c>
      <c r="F1376" s="52">
        <v>8.5525399999999995E-4</v>
      </c>
      <c r="G1376" s="19">
        <v>47.47</v>
      </c>
      <c r="H1376" s="53">
        <v>0.04</v>
      </c>
    </row>
    <row r="1377" spans="1:8" ht="26.1" customHeight="1">
      <c r="A1377" s="202" t="s">
        <v>195</v>
      </c>
      <c r="B1377" s="203"/>
      <c r="C1377" s="203"/>
      <c r="D1377" s="203"/>
      <c r="E1377" s="51" t="s">
        <v>2</v>
      </c>
      <c r="F1377" s="52">
        <v>6.6256799999999999E-4</v>
      </c>
      <c r="G1377" s="19">
        <v>168.13</v>
      </c>
      <c r="H1377" s="53">
        <v>0.11</v>
      </c>
    </row>
    <row r="1378" spans="1:8" ht="26.1" customHeight="1">
      <c r="A1378" s="202" t="s">
        <v>196</v>
      </c>
      <c r="B1378" s="203"/>
      <c r="C1378" s="203"/>
      <c r="D1378" s="203"/>
      <c r="E1378" s="51" t="s">
        <v>2</v>
      </c>
      <c r="F1378" s="52">
        <v>3.8462400000000002E-4</v>
      </c>
      <c r="G1378" s="19">
        <v>116.2</v>
      </c>
      <c r="H1378" s="53">
        <v>0.04</v>
      </c>
    </row>
    <row r="1379" spans="1:8" ht="26.1" customHeight="1">
      <c r="A1379" s="202" t="s">
        <v>197</v>
      </c>
      <c r="B1379" s="203"/>
      <c r="C1379" s="203"/>
      <c r="D1379" s="203"/>
      <c r="E1379" s="51" t="s">
        <v>2</v>
      </c>
      <c r="F1379" s="52">
        <v>5.7426600000000003E-4</v>
      </c>
      <c r="G1379" s="19">
        <v>132.27000000000001</v>
      </c>
      <c r="H1379" s="53">
        <v>0.08</v>
      </c>
    </row>
    <row r="1380" spans="1:8" ht="26.1" customHeight="1">
      <c r="A1380" s="202" t="s">
        <v>198</v>
      </c>
      <c r="B1380" s="203"/>
      <c r="C1380" s="203"/>
      <c r="D1380" s="203"/>
      <c r="E1380" s="51" t="s">
        <v>199</v>
      </c>
      <c r="F1380" s="52">
        <v>8.0744300000000003E-4</v>
      </c>
      <c r="G1380" s="19">
        <v>17.21</v>
      </c>
      <c r="H1380" s="53">
        <v>0.01</v>
      </c>
    </row>
    <row r="1381" spans="1:8" ht="26.1" customHeight="1">
      <c r="A1381" s="202" t="s">
        <v>200</v>
      </c>
      <c r="B1381" s="203"/>
      <c r="C1381" s="203"/>
      <c r="D1381" s="203"/>
      <c r="E1381" s="51" t="s">
        <v>2</v>
      </c>
      <c r="F1381" s="52">
        <v>3.5502899999999998E-4</v>
      </c>
      <c r="G1381" s="19">
        <v>112</v>
      </c>
      <c r="H1381" s="53">
        <v>0.04</v>
      </c>
    </row>
    <row r="1382" spans="1:8" ht="26.1" customHeight="1">
      <c r="A1382" s="202" t="s">
        <v>201</v>
      </c>
      <c r="B1382" s="203"/>
      <c r="C1382" s="203"/>
      <c r="D1382" s="203"/>
      <c r="E1382" s="51" t="s">
        <v>2</v>
      </c>
      <c r="F1382" s="52">
        <v>8.0744300000000003E-4</v>
      </c>
      <c r="G1382" s="19">
        <v>20.47</v>
      </c>
      <c r="H1382" s="53">
        <v>0.02</v>
      </c>
    </row>
    <row r="1383" spans="1:8" ht="26.1" customHeight="1">
      <c r="A1383" s="202" t="s">
        <v>215</v>
      </c>
      <c r="B1383" s="203"/>
      <c r="C1383" s="203"/>
      <c r="D1383" s="203"/>
      <c r="E1383" s="51" t="s">
        <v>2</v>
      </c>
      <c r="F1383" s="52">
        <v>8.0744300000000003E-4</v>
      </c>
      <c r="G1383" s="19">
        <v>9.23</v>
      </c>
      <c r="H1383" s="53">
        <v>0.01</v>
      </c>
    </row>
    <row r="1384" spans="1:8" ht="26.1" customHeight="1">
      <c r="A1384" s="202" t="s">
        <v>204</v>
      </c>
      <c r="B1384" s="203"/>
      <c r="C1384" s="203"/>
      <c r="D1384" s="203"/>
      <c r="E1384" s="51" t="s">
        <v>182</v>
      </c>
      <c r="F1384" s="52">
        <v>0.53420000000000001</v>
      </c>
      <c r="G1384" s="19">
        <v>0.01</v>
      </c>
      <c r="H1384" s="53">
        <v>0.01</v>
      </c>
    </row>
    <row r="1385" spans="1:8" ht="26.1" customHeight="1">
      <c r="A1385" s="202" t="s">
        <v>205</v>
      </c>
      <c r="B1385" s="203"/>
      <c r="C1385" s="203"/>
      <c r="D1385" s="203"/>
      <c r="E1385" s="51" t="s">
        <v>182</v>
      </c>
      <c r="F1385" s="52">
        <v>0.53420000000000001</v>
      </c>
      <c r="G1385" s="19">
        <v>0.43</v>
      </c>
      <c r="H1385" s="53">
        <v>0.23</v>
      </c>
    </row>
    <row r="1386" spans="1:8" ht="26.1" customHeight="1">
      <c r="A1386" s="202" t="s">
        <v>206</v>
      </c>
      <c r="B1386" s="203"/>
      <c r="C1386" s="203"/>
      <c r="D1386" s="203"/>
      <c r="E1386" s="51" t="s">
        <v>182</v>
      </c>
      <c r="F1386" s="52">
        <v>0.53420000000000001</v>
      </c>
      <c r="G1386" s="19">
        <v>0.02</v>
      </c>
      <c r="H1386" s="53">
        <v>0.01</v>
      </c>
    </row>
    <row r="1387" spans="1:8" ht="26.1" customHeight="1">
      <c r="A1387" s="202" t="s">
        <v>207</v>
      </c>
      <c r="B1387" s="203"/>
      <c r="C1387" s="203"/>
      <c r="D1387" s="203"/>
      <c r="E1387" s="51" t="s">
        <v>182</v>
      </c>
      <c r="F1387" s="52">
        <v>0.53420000000000001</v>
      </c>
      <c r="G1387" s="19">
        <v>0.37</v>
      </c>
      <c r="H1387" s="53">
        <v>0.2</v>
      </c>
    </row>
    <row r="1388" spans="1:8" ht="26.1" customHeight="1">
      <c r="A1388" s="202" t="s">
        <v>210</v>
      </c>
      <c r="B1388" s="203"/>
      <c r="C1388" s="203"/>
      <c r="D1388" s="203"/>
      <c r="E1388" s="51" t="s">
        <v>209</v>
      </c>
      <c r="F1388" s="52">
        <v>7.3370229999999998E-3</v>
      </c>
      <c r="G1388" s="19">
        <v>8.9</v>
      </c>
      <c r="H1388" s="53">
        <v>7.0000000000000007E-2</v>
      </c>
    </row>
    <row r="1389" spans="1:8" ht="26.1" customHeight="1">
      <c r="A1389" s="202" t="s">
        <v>211</v>
      </c>
      <c r="B1389" s="203"/>
      <c r="C1389" s="203"/>
      <c r="D1389" s="203"/>
      <c r="E1389" s="51" t="s">
        <v>2</v>
      </c>
      <c r="F1389" s="52">
        <v>5.9556461999999998E-2</v>
      </c>
      <c r="G1389" s="19">
        <v>1.1000000000000001</v>
      </c>
      <c r="H1389" s="53">
        <v>7.0000000000000007E-2</v>
      </c>
    </row>
    <row r="1390" spans="1:8" ht="26.1" customHeight="1">
      <c r="A1390" s="202" t="s">
        <v>212</v>
      </c>
      <c r="B1390" s="203"/>
      <c r="C1390" s="203"/>
      <c r="D1390" s="203"/>
      <c r="E1390" s="51" t="s">
        <v>2</v>
      </c>
      <c r="F1390" s="52">
        <v>1.4136540000000001E-3</v>
      </c>
      <c r="G1390" s="19">
        <v>29.37</v>
      </c>
      <c r="H1390" s="53">
        <v>0.04</v>
      </c>
    </row>
    <row r="1391" spans="1:8" ht="26.1" customHeight="1">
      <c r="A1391" s="202" t="s">
        <v>213</v>
      </c>
      <c r="B1391" s="203"/>
      <c r="C1391" s="203"/>
      <c r="D1391" s="203"/>
      <c r="E1391" s="51" t="s">
        <v>2</v>
      </c>
      <c r="F1391" s="52">
        <v>4.282788E-3</v>
      </c>
      <c r="G1391" s="19">
        <v>5.62</v>
      </c>
      <c r="H1391" s="53">
        <v>0.02</v>
      </c>
    </row>
    <row r="1392" spans="1:8" ht="26.1" customHeight="1">
      <c r="A1392" s="202" t="s">
        <v>214</v>
      </c>
      <c r="B1392" s="203"/>
      <c r="C1392" s="203"/>
      <c r="D1392" s="203"/>
      <c r="E1392" s="51" t="s">
        <v>2</v>
      </c>
      <c r="F1392" s="52">
        <v>4.8447129999999996E-3</v>
      </c>
      <c r="G1392" s="19">
        <v>5.21</v>
      </c>
      <c r="H1392" s="53">
        <v>0.03</v>
      </c>
    </row>
    <row r="1393" spans="1:8" ht="26.1" customHeight="1">
      <c r="A1393" s="202" t="s">
        <v>216</v>
      </c>
      <c r="B1393" s="203"/>
      <c r="C1393" s="203"/>
      <c r="D1393" s="203"/>
      <c r="E1393" s="51" t="s">
        <v>2</v>
      </c>
      <c r="F1393" s="52">
        <v>1.458366E-3</v>
      </c>
      <c r="G1393" s="19">
        <v>6.79</v>
      </c>
      <c r="H1393" s="53">
        <v>0.01</v>
      </c>
    </row>
    <row r="1394" spans="1:8" ht="26.1" customHeight="1">
      <c r="A1394" s="202" t="s">
        <v>382</v>
      </c>
      <c r="B1394" s="203"/>
      <c r="C1394" s="203"/>
      <c r="D1394" s="203"/>
      <c r="E1394" s="51" t="s">
        <v>383</v>
      </c>
      <c r="F1394" s="52">
        <v>0.88290000000000002</v>
      </c>
      <c r="G1394" s="19">
        <v>34.69</v>
      </c>
      <c r="H1394" s="53">
        <v>30.63</v>
      </c>
    </row>
    <row r="1395" spans="1:8" ht="26.1" customHeight="1">
      <c r="A1395" s="202" t="s">
        <v>384</v>
      </c>
      <c r="B1395" s="203"/>
      <c r="C1395" s="203"/>
      <c r="D1395" s="203"/>
      <c r="E1395" s="51" t="s">
        <v>13</v>
      </c>
      <c r="F1395" s="52">
        <v>6.8503999999999996</v>
      </c>
      <c r="G1395" s="19">
        <v>8.36</v>
      </c>
      <c r="H1395" s="53">
        <v>57.27</v>
      </c>
    </row>
    <row r="1396" spans="1:8" ht="26.1" customHeight="1">
      <c r="A1396" s="202" t="s">
        <v>385</v>
      </c>
      <c r="B1396" s="203"/>
      <c r="C1396" s="203"/>
      <c r="D1396" s="203"/>
      <c r="E1396" s="51" t="s">
        <v>4</v>
      </c>
      <c r="F1396" s="52">
        <v>1</v>
      </c>
      <c r="G1396" s="19">
        <v>505.81</v>
      </c>
      <c r="H1396" s="53">
        <v>505.81</v>
      </c>
    </row>
    <row r="1397" spans="1:8" ht="26.1" customHeight="1">
      <c r="A1397" s="202" t="s">
        <v>386</v>
      </c>
      <c r="B1397" s="203"/>
      <c r="C1397" s="203"/>
      <c r="D1397" s="203"/>
      <c r="E1397" s="51" t="s">
        <v>2</v>
      </c>
      <c r="F1397" s="52">
        <v>4.8166000000000002</v>
      </c>
      <c r="G1397" s="19">
        <v>0.61</v>
      </c>
      <c r="H1397" s="53">
        <v>2.94</v>
      </c>
    </row>
    <row r="1398" spans="1:8" ht="26.1" customHeight="1">
      <c r="A1398" s="197" t="s">
        <v>218</v>
      </c>
      <c r="B1398" s="198"/>
      <c r="C1398" s="198"/>
      <c r="D1398" s="198"/>
      <c r="E1398" s="198"/>
      <c r="F1398" s="199"/>
      <c r="G1398" s="198"/>
      <c r="H1398" s="20">
        <v>597.78</v>
      </c>
    </row>
    <row r="1399" spans="1:8" ht="26.1" customHeight="1">
      <c r="A1399" s="200" t="s">
        <v>219</v>
      </c>
      <c r="B1399" s="201"/>
      <c r="C1399" s="201"/>
      <c r="D1399" s="201"/>
      <c r="E1399" s="201"/>
      <c r="F1399" s="224"/>
      <c r="G1399" s="201"/>
      <c r="H1399" s="50">
        <v>603.88</v>
      </c>
    </row>
    <row r="1400" spans="1:8" ht="26.1" customHeight="1">
      <c r="A1400" s="200" t="s">
        <v>220</v>
      </c>
      <c r="B1400" s="201"/>
      <c r="C1400" s="201"/>
      <c r="D1400" s="201"/>
      <c r="E1400" s="201"/>
      <c r="F1400" s="224"/>
      <c r="G1400" s="201"/>
      <c r="H1400" s="50">
        <v>151.15</v>
      </c>
    </row>
    <row r="1401" spans="1:8" ht="26.1" customHeight="1">
      <c r="A1401" s="200" t="s">
        <v>221</v>
      </c>
      <c r="B1401" s="201"/>
      <c r="C1401" s="201"/>
      <c r="D1401" s="201"/>
      <c r="E1401" s="201"/>
      <c r="F1401" s="224"/>
      <c r="G1401" s="201"/>
      <c r="H1401" s="50">
        <v>755.03</v>
      </c>
    </row>
    <row r="1402" spans="1:8" ht="26.1" customHeight="1">
      <c r="A1402" s="202"/>
      <c r="B1402" s="203"/>
      <c r="C1402" s="203"/>
      <c r="D1402" s="203"/>
      <c r="E1402" s="203"/>
      <c r="F1402" s="225"/>
      <c r="G1402" s="203"/>
      <c r="H1402" s="226"/>
    </row>
    <row r="1403" spans="1:8" ht="26.1" customHeight="1">
      <c r="A1403" s="200" t="s">
        <v>387</v>
      </c>
      <c r="B1403" s="201"/>
      <c r="C1403" s="201"/>
      <c r="D1403" s="201"/>
      <c r="E1403" s="220" t="s">
        <v>305</v>
      </c>
      <c r="F1403" s="221"/>
      <c r="G1403" s="222"/>
      <c r="H1403" s="223"/>
    </row>
    <row r="1404" spans="1:8" ht="26.1" customHeight="1">
      <c r="A1404" s="204" t="s">
        <v>388</v>
      </c>
      <c r="B1404" s="205"/>
      <c r="C1404" s="205"/>
      <c r="D1404" s="205"/>
      <c r="E1404" s="205"/>
      <c r="F1404" s="206"/>
      <c r="G1404" s="205"/>
      <c r="H1404" s="207"/>
    </row>
    <row r="1405" spans="1:8" ht="26.1" customHeight="1">
      <c r="A1405" s="200" t="s">
        <v>177</v>
      </c>
      <c r="B1405" s="201"/>
      <c r="C1405" s="201"/>
      <c r="D1405" s="201"/>
      <c r="E1405" s="47" t="s">
        <v>2</v>
      </c>
      <c r="F1405" s="48" t="s">
        <v>178</v>
      </c>
      <c r="G1405" s="49" t="s">
        <v>179</v>
      </c>
      <c r="H1405" s="50" t="s">
        <v>180</v>
      </c>
    </row>
    <row r="1406" spans="1:8" ht="26.1" customHeight="1">
      <c r="A1406" s="202" t="s">
        <v>181</v>
      </c>
      <c r="B1406" s="203"/>
      <c r="C1406" s="203"/>
      <c r="D1406" s="203"/>
      <c r="E1406" s="51" t="s">
        <v>182</v>
      </c>
      <c r="F1406" s="52">
        <v>6.1025999999999998</v>
      </c>
      <c r="G1406" s="19">
        <v>4.68</v>
      </c>
      <c r="H1406" s="53">
        <v>28.56</v>
      </c>
    </row>
    <row r="1407" spans="1:8" ht="26.1" customHeight="1">
      <c r="A1407" s="202" t="s">
        <v>239</v>
      </c>
      <c r="B1407" s="203"/>
      <c r="C1407" s="203"/>
      <c r="D1407" s="203"/>
      <c r="E1407" s="51" t="s">
        <v>182</v>
      </c>
      <c r="F1407" s="52">
        <v>6.1025999999999998</v>
      </c>
      <c r="G1407" s="19">
        <v>6.65</v>
      </c>
      <c r="H1407" s="53">
        <v>40.58</v>
      </c>
    </row>
    <row r="1408" spans="1:8" ht="26.1" customHeight="1">
      <c r="A1408" s="202" t="s">
        <v>344</v>
      </c>
      <c r="B1408" s="203"/>
      <c r="C1408" s="203"/>
      <c r="D1408" s="203"/>
      <c r="E1408" s="51" t="s">
        <v>182</v>
      </c>
      <c r="F1408" s="52">
        <v>1.3801857</v>
      </c>
      <c r="G1408" s="19">
        <v>4.75</v>
      </c>
      <c r="H1408" s="53">
        <v>6.56</v>
      </c>
    </row>
    <row r="1409" spans="1:8" ht="26.1" customHeight="1">
      <c r="A1409" s="197" t="s">
        <v>184</v>
      </c>
      <c r="B1409" s="198"/>
      <c r="C1409" s="198"/>
      <c r="D1409" s="198"/>
      <c r="E1409" s="198"/>
      <c r="F1409" s="199"/>
      <c r="G1409" s="198"/>
      <c r="H1409" s="53">
        <v>75.7</v>
      </c>
    </row>
    <row r="1410" spans="1:8" ht="26.1" customHeight="1">
      <c r="A1410" s="197" t="s">
        <v>185</v>
      </c>
      <c r="B1410" s="198"/>
      <c r="C1410" s="198"/>
      <c r="D1410" s="198"/>
      <c r="E1410" s="198"/>
      <c r="F1410" s="199"/>
      <c r="G1410" s="198"/>
      <c r="H1410" s="20">
        <v>66.16</v>
      </c>
    </row>
    <row r="1411" spans="1:8" ht="26.1" customHeight="1">
      <c r="A1411" s="197" t="s">
        <v>186</v>
      </c>
      <c r="B1411" s="198"/>
      <c r="C1411" s="198"/>
      <c r="D1411" s="198"/>
      <c r="E1411" s="198"/>
      <c r="F1411" s="199"/>
      <c r="G1411" s="198"/>
      <c r="H1411" s="20">
        <v>141.86000000000001</v>
      </c>
    </row>
    <row r="1412" spans="1:8" ht="26.1" customHeight="1">
      <c r="A1412" s="200" t="s">
        <v>187</v>
      </c>
      <c r="B1412" s="201"/>
      <c r="C1412" s="201"/>
      <c r="D1412" s="201"/>
      <c r="E1412" s="47" t="s">
        <v>2</v>
      </c>
      <c r="F1412" s="48" t="s">
        <v>188</v>
      </c>
      <c r="G1412" s="49" t="s">
        <v>179</v>
      </c>
      <c r="H1412" s="50" t="s">
        <v>180</v>
      </c>
    </row>
    <row r="1413" spans="1:8" ht="26.1" customHeight="1">
      <c r="A1413" s="202" t="s">
        <v>355</v>
      </c>
      <c r="B1413" s="203"/>
      <c r="C1413" s="203"/>
      <c r="D1413" s="203"/>
      <c r="E1413" s="51" t="s">
        <v>2</v>
      </c>
      <c r="F1413" s="52">
        <v>1.2674600000000001E-4</v>
      </c>
      <c r="G1413" s="19">
        <v>2949</v>
      </c>
      <c r="H1413" s="53">
        <v>0.37</v>
      </c>
    </row>
    <row r="1414" spans="1:8" ht="26.1" customHeight="1">
      <c r="A1414" s="202" t="s">
        <v>189</v>
      </c>
      <c r="B1414" s="203"/>
      <c r="C1414" s="203"/>
      <c r="D1414" s="203"/>
      <c r="E1414" s="51" t="s">
        <v>2</v>
      </c>
      <c r="F1414" s="52">
        <v>5.2919999999999996E-4</v>
      </c>
      <c r="G1414" s="19">
        <v>590.54999999999995</v>
      </c>
      <c r="H1414" s="53">
        <v>0.31</v>
      </c>
    </row>
    <row r="1415" spans="1:8" ht="26.1" customHeight="1">
      <c r="A1415" s="202" t="s">
        <v>191</v>
      </c>
      <c r="B1415" s="203"/>
      <c r="C1415" s="203"/>
      <c r="D1415" s="203"/>
      <c r="E1415" s="51" t="s">
        <v>2</v>
      </c>
      <c r="F1415" s="52">
        <v>8.1240000000000001E-4</v>
      </c>
      <c r="G1415" s="19">
        <v>694.73</v>
      </c>
      <c r="H1415" s="53">
        <v>0.56000000000000005</v>
      </c>
    </row>
    <row r="1416" spans="1:8" ht="26.1" customHeight="1">
      <c r="A1416" s="202" t="s">
        <v>192</v>
      </c>
      <c r="B1416" s="203"/>
      <c r="C1416" s="203"/>
      <c r="D1416" s="203"/>
      <c r="E1416" s="51" t="s">
        <v>2</v>
      </c>
      <c r="F1416" s="52">
        <v>6.5039999999999998E-4</v>
      </c>
      <c r="G1416" s="19">
        <v>218.74</v>
      </c>
      <c r="H1416" s="53">
        <v>0.14000000000000001</v>
      </c>
    </row>
    <row r="1417" spans="1:8" ht="26.1" customHeight="1">
      <c r="A1417" s="202" t="s">
        <v>202</v>
      </c>
      <c r="B1417" s="203"/>
      <c r="C1417" s="203"/>
      <c r="D1417" s="203"/>
      <c r="E1417" s="51" t="s">
        <v>2</v>
      </c>
      <c r="F1417" s="52">
        <v>2.4683999999999999E-3</v>
      </c>
      <c r="G1417" s="19">
        <v>208.52</v>
      </c>
      <c r="H1417" s="53">
        <v>0.51</v>
      </c>
    </row>
    <row r="1418" spans="1:8" ht="26.1" customHeight="1">
      <c r="A1418" s="202" t="s">
        <v>190</v>
      </c>
      <c r="B1418" s="203"/>
      <c r="C1418" s="203"/>
      <c r="D1418" s="203"/>
      <c r="E1418" s="51" t="s">
        <v>2</v>
      </c>
      <c r="F1418" s="52">
        <v>5.2919999999999996E-4</v>
      </c>
      <c r="G1418" s="19">
        <v>716.26</v>
      </c>
      <c r="H1418" s="53">
        <v>0.38</v>
      </c>
    </row>
    <row r="1419" spans="1:8" ht="26.1" customHeight="1">
      <c r="A1419" s="202" t="s">
        <v>195</v>
      </c>
      <c r="B1419" s="203"/>
      <c r="C1419" s="203"/>
      <c r="D1419" s="203"/>
      <c r="E1419" s="51" t="s">
        <v>2</v>
      </c>
      <c r="F1419" s="52">
        <v>1.6584050999999999E-2</v>
      </c>
      <c r="G1419" s="19">
        <v>168.13</v>
      </c>
      <c r="H1419" s="53">
        <v>2.79</v>
      </c>
    </row>
    <row r="1420" spans="1:8" ht="26.1" customHeight="1">
      <c r="A1420" s="202" t="s">
        <v>196</v>
      </c>
      <c r="B1420" s="203"/>
      <c r="C1420" s="203"/>
      <c r="D1420" s="203"/>
      <c r="E1420" s="51" t="s">
        <v>2</v>
      </c>
      <c r="F1420" s="52">
        <v>9.6271199999999994E-3</v>
      </c>
      <c r="G1420" s="19">
        <v>116.2</v>
      </c>
      <c r="H1420" s="53">
        <v>1.1200000000000001</v>
      </c>
    </row>
    <row r="1421" spans="1:8" ht="26.1" customHeight="1">
      <c r="A1421" s="202" t="s">
        <v>197</v>
      </c>
      <c r="B1421" s="203"/>
      <c r="C1421" s="203"/>
      <c r="D1421" s="203"/>
      <c r="E1421" s="51" t="s">
        <v>2</v>
      </c>
      <c r="F1421" s="52">
        <v>1.4373825E-2</v>
      </c>
      <c r="G1421" s="19">
        <v>132.27000000000001</v>
      </c>
      <c r="H1421" s="53">
        <v>1.9</v>
      </c>
    </row>
    <row r="1422" spans="1:8" ht="26.1" customHeight="1">
      <c r="A1422" s="202" t="s">
        <v>198</v>
      </c>
      <c r="B1422" s="203"/>
      <c r="C1422" s="203"/>
      <c r="D1422" s="203"/>
      <c r="E1422" s="51" t="s">
        <v>199</v>
      </c>
      <c r="F1422" s="52">
        <v>1.8138000000000001E-2</v>
      </c>
      <c r="G1422" s="19">
        <v>17.21</v>
      </c>
      <c r="H1422" s="53">
        <v>0.31</v>
      </c>
    </row>
    <row r="1423" spans="1:8" ht="26.1" customHeight="1">
      <c r="A1423" s="202" t="s">
        <v>200</v>
      </c>
      <c r="B1423" s="203"/>
      <c r="C1423" s="203"/>
      <c r="D1423" s="203"/>
      <c r="E1423" s="51" t="s">
        <v>2</v>
      </c>
      <c r="F1423" s="52">
        <v>7.9752E-3</v>
      </c>
      <c r="G1423" s="19">
        <v>112</v>
      </c>
      <c r="H1423" s="53">
        <v>0.89</v>
      </c>
    </row>
    <row r="1424" spans="1:8" ht="26.1" customHeight="1">
      <c r="A1424" s="202" t="s">
        <v>201</v>
      </c>
      <c r="B1424" s="203"/>
      <c r="C1424" s="203"/>
      <c r="D1424" s="203"/>
      <c r="E1424" s="51" t="s">
        <v>2</v>
      </c>
      <c r="F1424" s="52">
        <v>1.8138000000000001E-2</v>
      </c>
      <c r="G1424" s="19">
        <v>20.47</v>
      </c>
      <c r="H1424" s="53">
        <v>0.37</v>
      </c>
    </row>
    <row r="1425" spans="1:8" ht="26.1" customHeight="1">
      <c r="A1425" s="202" t="s">
        <v>215</v>
      </c>
      <c r="B1425" s="203"/>
      <c r="C1425" s="203"/>
      <c r="D1425" s="203"/>
      <c r="E1425" s="51" t="s">
        <v>2</v>
      </c>
      <c r="F1425" s="52">
        <v>1.8138000000000001E-2</v>
      </c>
      <c r="G1425" s="19">
        <v>9.23</v>
      </c>
      <c r="H1425" s="53">
        <v>0.17</v>
      </c>
    </row>
    <row r="1426" spans="1:8" ht="26.1" customHeight="1">
      <c r="A1426" s="202" t="s">
        <v>203</v>
      </c>
      <c r="B1426" s="203"/>
      <c r="C1426" s="203"/>
      <c r="D1426" s="203"/>
      <c r="E1426" s="51" t="s">
        <v>2</v>
      </c>
      <c r="F1426" s="52">
        <v>3.2496000000000001E-3</v>
      </c>
      <c r="G1426" s="19">
        <v>138.4</v>
      </c>
      <c r="H1426" s="53">
        <v>0.45</v>
      </c>
    </row>
    <row r="1427" spans="1:8" ht="26.1" customHeight="1">
      <c r="A1427" s="202" t="s">
        <v>204</v>
      </c>
      <c r="B1427" s="203"/>
      <c r="C1427" s="203"/>
      <c r="D1427" s="203"/>
      <c r="E1427" s="51" t="s">
        <v>182</v>
      </c>
      <c r="F1427" s="52">
        <v>13.371</v>
      </c>
      <c r="G1427" s="19">
        <v>0.01</v>
      </c>
      <c r="H1427" s="53">
        <v>0.13</v>
      </c>
    </row>
    <row r="1428" spans="1:8" ht="26.1" customHeight="1">
      <c r="A1428" s="202" t="s">
        <v>205</v>
      </c>
      <c r="B1428" s="203"/>
      <c r="C1428" s="203"/>
      <c r="D1428" s="203"/>
      <c r="E1428" s="51" t="s">
        <v>182</v>
      </c>
      <c r="F1428" s="52">
        <v>13.371</v>
      </c>
      <c r="G1428" s="19">
        <v>0.43</v>
      </c>
      <c r="H1428" s="53">
        <v>5.75</v>
      </c>
    </row>
    <row r="1429" spans="1:8" ht="26.1" customHeight="1">
      <c r="A1429" s="202" t="s">
        <v>206</v>
      </c>
      <c r="B1429" s="203"/>
      <c r="C1429" s="203"/>
      <c r="D1429" s="203"/>
      <c r="E1429" s="51" t="s">
        <v>182</v>
      </c>
      <c r="F1429" s="52">
        <v>13.371</v>
      </c>
      <c r="G1429" s="19">
        <v>0.02</v>
      </c>
      <c r="H1429" s="53">
        <v>0.27</v>
      </c>
    </row>
    <row r="1430" spans="1:8" ht="26.1" customHeight="1">
      <c r="A1430" s="202" t="s">
        <v>208</v>
      </c>
      <c r="B1430" s="203"/>
      <c r="C1430" s="203"/>
      <c r="D1430" s="203"/>
      <c r="E1430" s="51" t="s">
        <v>209</v>
      </c>
      <c r="F1430" s="52">
        <v>2.1406971E-2</v>
      </c>
      <c r="G1430" s="19">
        <v>47.47</v>
      </c>
      <c r="H1430" s="53">
        <v>1.02</v>
      </c>
    </row>
    <row r="1431" spans="1:8" ht="26.1" customHeight="1">
      <c r="A1431" s="202" t="s">
        <v>210</v>
      </c>
      <c r="B1431" s="203"/>
      <c r="C1431" s="203"/>
      <c r="D1431" s="203"/>
      <c r="E1431" s="51" t="s">
        <v>209</v>
      </c>
      <c r="F1431" s="52">
        <v>0.18364533699999999</v>
      </c>
      <c r="G1431" s="19">
        <v>8.9</v>
      </c>
      <c r="H1431" s="53">
        <v>1.63</v>
      </c>
    </row>
    <row r="1432" spans="1:8" ht="26.1" customHeight="1">
      <c r="A1432" s="202" t="s">
        <v>211</v>
      </c>
      <c r="B1432" s="203"/>
      <c r="C1432" s="203"/>
      <c r="D1432" s="203"/>
      <c r="E1432" s="51" t="s">
        <v>2</v>
      </c>
      <c r="F1432" s="52">
        <v>1.4906953510000001</v>
      </c>
      <c r="G1432" s="19">
        <v>1.1000000000000001</v>
      </c>
      <c r="H1432" s="53">
        <v>1.64</v>
      </c>
    </row>
    <row r="1433" spans="1:8" ht="26.1" customHeight="1">
      <c r="A1433" s="202" t="s">
        <v>212</v>
      </c>
      <c r="B1433" s="203"/>
      <c r="C1433" s="203"/>
      <c r="D1433" s="203"/>
      <c r="E1433" s="51" t="s">
        <v>2</v>
      </c>
      <c r="F1433" s="52">
        <v>3.5383677000000002E-2</v>
      </c>
      <c r="G1433" s="19">
        <v>29.37</v>
      </c>
      <c r="H1433" s="53">
        <v>1.04</v>
      </c>
    </row>
    <row r="1434" spans="1:8" ht="26.1" customHeight="1">
      <c r="A1434" s="202" t="s">
        <v>213</v>
      </c>
      <c r="B1434" s="203"/>
      <c r="C1434" s="203"/>
      <c r="D1434" s="203"/>
      <c r="E1434" s="51" t="s">
        <v>2</v>
      </c>
      <c r="F1434" s="52">
        <v>9.6206399999999997E-2</v>
      </c>
      <c r="G1434" s="19">
        <v>5.62</v>
      </c>
      <c r="H1434" s="53">
        <v>0.54</v>
      </c>
    </row>
    <row r="1435" spans="1:8" ht="26.1" customHeight="1">
      <c r="A1435" s="202" t="s">
        <v>214</v>
      </c>
      <c r="B1435" s="203"/>
      <c r="C1435" s="203"/>
      <c r="D1435" s="203"/>
      <c r="E1435" s="51" t="s">
        <v>2</v>
      </c>
      <c r="F1435" s="52">
        <v>0.1088292</v>
      </c>
      <c r="G1435" s="19">
        <v>5.21</v>
      </c>
      <c r="H1435" s="53">
        <v>0.56999999999999995</v>
      </c>
    </row>
    <row r="1436" spans="1:8" ht="26.1" customHeight="1">
      <c r="A1436" s="202" t="s">
        <v>216</v>
      </c>
      <c r="B1436" s="203"/>
      <c r="C1436" s="203"/>
      <c r="D1436" s="203"/>
      <c r="E1436" s="51" t="s">
        <v>2</v>
      </c>
      <c r="F1436" s="52">
        <v>3.2759999999999997E-2</v>
      </c>
      <c r="G1436" s="19">
        <v>6.79</v>
      </c>
      <c r="H1436" s="53">
        <v>0.22</v>
      </c>
    </row>
    <row r="1437" spans="1:8" ht="26.1" customHeight="1">
      <c r="A1437" s="202" t="s">
        <v>331</v>
      </c>
      <c r="B1437" s="203"/>
      <c r="C1437" s="203"/>
      <c r="D1437" s="203"/>
      <c r="E1437" s="51" t="s">
        <v>332</v>
      </c>
      <c r="F1437" s="52">
        <v>0.40125</v>
      </c>
      <c r="G1437" s="19">
        <v>0.51</v>
      </c>
      <c r="H1437" s="53">
        <v>0.2</v>
      </c>
    </row>
    <row r="1438" spans="1:8" ht="26.1" customHeight="1">
      <c r="A1438" s="202" t="s">
        <v>389</v>
      </c>
      <c r="B1438" s="203"/>
      <c r="C1438" s="203"/>
      <c r="D1438" s="203"/>
      <c r="E1438" s="51" t="s">
        <v>27</v>
      </c>
      <c r="F1438" s="52">
        <v>1.1000000000000001</v>
      </c>
      <c r="G1438" s="19">
        <v>64.58</v>
      </c>
      <c r="H1438" s="53">
        <v>71.040000000000006</v>
      </c>
    </row>
    <row r="1439" spans="1:8" ht="26.1" customHeight="1">
      <c r="A1439" s="202" t="s">
        <v>368</v>
      </c>
      <c r="B1439" s="203"/>
      <c r="C1439" s="203"/>
      <c r="D1439" s="203"/>
      <c r="E1439" s="51" t="s">
        <v>27</v>
      </c>
      <c r="F1439" s="52">
        <v>0.33900000000000002</v>
      </c>
      <c r="G1439" s="19">
        <v>52.8</v>
      </c>
      <c r="H1439" s="53">
        <v>17.899999999999999</v>
      </c>
    </row>
    <row r="1440" spans="1:8" ht="26.1" customHeight="1">
      <c r="A1440" s="202" t="s">
        <v>338</v>
      </c>
      <c r="B1440" s="203"/>
      <c r="C1440" s="203"/>
      <c r="D1440" s="203"/>
      <c r="E1440" s="51" t="s">
        <v>231</v>
      </c>
      <c r="F1440" s="52">
        <v>97.674000000000007</v>
      </c>
      <c r="G1440" s="19">
        <v>0.5</v>
      </c>
      <c r="H1440" s="53">
        <v>48.84</v>
      </c>
    </row>
    <row r="1441" spans="1:8" ht="26.1" customHeight="1">
      <c r="A1441" s="202" t="s">
        <v>207</v>
      </c>
      <c r="B1441" s="203"/>
      <c r="C1441" s="203"/>
      <c r="D1441" s="203"/>
      <c r="E1441" s="51" t="s">
        <v>182</v>
      </c>
      <c r="F1441" s="52">
        <v>13.371</v>
      </c>
      <c r="G1441" s="19">
        <v>0.37</v>
      </c>
      <c r="H1441" s="53">
        <v>4.95</v>
      </c>
    </row>
    <row r="1442" spans="1:8" ht="26.1" customHeight="1">
      <c r="A1442" s="197" t="s">
        <v>218</v>
      </c>
      <c r="B1442" s="198"/>
      <c r="C1442" s="198"/>
      <c r="D1442" s="198"/>
      <c r="E1442" s="198"/>
      <c r="F1442" s="199"/>
      <c r="G1442" s="198"/>
      <c r="H1442" s="20">
        <v>166.03</v>
      </c>
    </row>
    <row r="1443" spans="1:8" ht="26.1" customHeight="1">
      <c r="A1443" s="200" t="s">
        <v>219</v>
      </c>
      <c r="B1443" s="201"/>
      <c r="C1443" s="201"/>
      <c r="D1443" s="201"/>
      <c r="E1443" s="201"/>
      <c r="F1443" s="224"/>
      <c r="G1443" s="201"/>
      <c r="H1443" s="50">
        <v>307.88</v>
      </c>
    </row>
    <row r="1444" spans="1:8" ht="26.1" customHeight="1">
      <c r="A1444" s="200" t="s">
        <v>220</v>
      </c>
      <c r="B1444" s="201"/>
      <c r="C1444" s="201"/>
      <c r="D1444" s="201"/>
      <c r="E1444" s="201"/>
      <c r="F1444" s="224"/>
      <c r="G1444" s="201"/>
      <c r="H1444" s="50">
        <v>77.06</v>
      </c>
    </row>
    <row r="1445" spans="1:8" ht="26.1" customHeight="1">
      <c r="A1445" s="200" t="s">
        <v>221</v>
      </c>
      <c r="B1445" s="201"/>
      <c r="C1445" s="201"/>
      <c r="D1445" s="201"/>
      <c r="E1445" s="201"/>
      <c r="F1445" s="224"/>
      <c r="G1445" s="201"/>
      <c r="H1445" s="50">
        <v>384.95</v>
      </c>
    </row>
    <row r="1446" spans="1:8" ht="26.1" customHeight="1">
      <c r="A1446" s="202"/>
      <c r="B1446" s="203"/>
      <c r="C1446" s="203"/>
      <c r="D1446" s="203"/>
      <c r="E1446" s="203"/>
      <c r="F1446" s="225"/>
      <c r="G1446" s="203"/>
      <c r="H1446" s="226"/>
    </row>
    <row r="1447" spans="1:8" ht="26.1" customHeight="1">
      <c r="A1447" s="200" t="s">
        <v>390</v>
      </c>
      <c r="B1447" s="201"/>
      <c r="C1447" s="201"/>
      <c r="D1447" s="201"/>
      <c r="E1447" s="220" t="s">
        <v>237</v>
      </c>
      <c r="F1447" s="221"/>
      <c r="G1447" s="222"/>
      <c r="H1447" s="223"/>
    </row>
    <row r="1448" spans="1:8" ht="26.1" customHeight="1">
      <c r="A1448" s="204" t="s">
        <v>391</v>
      </c>
      <c r="B1448" s="205"/>
      <c r="C1448" s="205"/>
      <c r="D1448" s="205"/>
      <c r="E1448" s="205"/>
      <c r="F1448" s="206"/>
      <c r="G1448" s="205"/>
      <c r="H1448" s="207"/>
    </row>
    <row r="1449" spans="1:8" ht="26.1" customHeight="1">
      <c r="A1449" s="200" t="s">
        <v>177</v>
      </c>
      <c r="B1449" s="201"/>
      <c r="C1449" s="201"/>
      <c r="D1449" s="201"/>
      <c r="E1449" s="47" t="s">
        <v>2</v>
      </c>
      <c r="F1449" s="48" t="s">
        <v>178</v>
      </c>
      <c r="G1449" s="49" t="s">
        <v>179</v>
      </c>
      <c r="H1449" s="50" t="s">
        <v>180</v>
      </c>
    </row>
    <row r="1450" spans="1:8" ht="26.1" customHeight="1">
      <c r="A1450" s="202" t="s">
        <v>181</v>
      </c>
      <c r="B1450" s="203"/>
      <c r="C1450" s="203"/>
      <c r="D1450" s="203"/>
      <c r="E1450" s="51" t="s">
        <v>182</v>
      </c>
      <c r="F1450" s="52">
        <v>0.1454453</v>
      </c>
      <c r="G1450" s="19">
        <v>4.68</v>
      </c>
      <c r="H1450" s="53">
        <v>0.68</v>
      </c>
    </row>
    <row r="1451" spans="1:8" ht="26.1" customHeight="1">
      <c r="A1451" s="202" t="s">
        <v>371</v>
      </c>
      <c r="B1451" s="203"/>
      <c r="C1451" s="203"/>
      <c r="D1451" s="203"/>
      <c r="E1451" s="51" t="s">
        <v>182</v>
      </c>
      <c r="F1451" s="52">
        <v>0.5777949</v>
      </c>
      <c r="G1451" s="19">
        <v>6.65</v>
      </c>
      <c r="H1451" s="53">
        <v>3.84</v>
      </c>
    </row>
    <row r="1452" spans="1:8" ht="26.1" customHeight="1">
      <c r="A1452" s="197" t="s">
        <v>184</v>
      </c>
      <c r="B1452" s="198"/>
      <c r="C1452" s="198"/>
      <c r="D1452" s="198"/>
      <c r="E1452" s="198"/>
      <c r="F1452" s="199"/>
      <c r="G1452" s="198"/>
      <c r="H1452" s="53">
        <v>4.5199999999999996</v>
      </c>
    </row>
    <row r="1453" spans="1:8" ht="26.1" customHeight="1">
      <c r="A1453" s="197" t="s">
        <v>185</v>
      </c>
      <c r="B1453" s="198"/>
      <c r="C1453" s="198"/>
      <c r="D1453" s="198"/>
      <c r="E1453" s="198"/>
      <c r="F1453" s="199"/>
      <c r="G1453" s="198"/>
      <c r="H1453" s="20">
        <v>3.95</v>
      </c>
    </row>
    <row r="1454" spans="1:8" ht="26.1" customHeight="1">
      <c r="A1454" s="197" t="s">
        <v>186</v>
      </c>
      <c r="B1454" s="198"/>
      <c r="C1454" s="198"/>
      <c r="D1454" s="198"/>
      <c r="E1454" s="198"/>
      <c r="F1454" s="199"/>
      <c r="G1454" s="198"/>
      <c r="H1454" s="20">
        <v>8.48</v>
      </c>
    </row>
    <row r="1455" spans="1:8" ht="26.1" customHeight="1">
      <c r="A1455" s="200" t="s">
        <v>187</v>
      </c>
      <c r="B1455" s="201"/>
      <c r="C1455" s="201"/>
      <c r="D1455" s="201"/>
      <c r="E1455" s="47" t="s">
        <v>2</v>
      </c>
      <c r="F1455" s="48" t="s">
        <v>188</v>
      </c>
      <c r="G1455" s="49" t="s">
        <v>179</v>
      </c>
      <c r="H1455" s="50" t="s">
        <v>180</v>
      </c>
    </row>
    <row r="1456" spans="1:8" ht="26.1" customHeight="1">
      <c r="A1456" s="202" t="s">
        <v>189</v>
      </c>
      <c r="B1456" s="203"/>
      <c r="C1456" s="203"/>
      <c r="D1456" s="203"/>
      <c r="E1456" s="51" t="s">
        <v>2</v>
      </c>
      <c r="F1456" s="52">
        <v>3.1486999999999999E-5</v>
      </c>
      <c r="G1456" s="19">
        <v>590.54999999999995</v>
      </c>
      <c r="H1456" s="53">
        <v>0.02</v>
      </c>
    </row>
    <row r="1457" spans="1:8" ht="26.1" customHeight="1">
      <c r="A1457" s="202" t="s">
        <v>190</v>
      </c>
      <c r="B1457" s="203"/>
      <c r="C1457" s="203"/>
      <c r="D1457" s="203"/>
      <c r="E1457" s="51" t="s">
        <v>2</v>
      </c>
      <c r="F1457" s="52">
        <v>3.1486999999999999E-5</v>
      </c>
      <c r="G1457" s="19">
        <v>716.26</v>
      </c>
      <c r="H1457" s="53">
        <v>0.02</v>
      </c>
    </row>
    <row r="1458" spans="1:8" ht="26.1" customHeight="1">
      <c r="A1458" s="202" t="s">
        <v>191</v>
      </c>
      <c r="B1458" s="203"/>
      <c r="C1458" s="203"/>
      <c r="D1458" s="203"/>
      <c r="E1458" s="51" t="s">
        <v>2</v>
      </c>
      <c r="F1458" s="52">
        <v>4.8337999999999997E-5</v>
      </c>
      <c r="G1458" s="19">
        <v>694.73</v>
      </c>
      <c r="H1458" s="53">
        <v>0.03</v>
      </c>
    </row>
    <row r="1459" spans="1:8" ht="26.1" customHeight="1">
      <c r="A1459" s="202" t="s">
        <v>192</v>
      </c>
      <c r="B1459" s="203"/>
      <c r="C1459" s="203"/>
      <c r="D1459" s="203"/>
      <c r="E1459" s="51" t="s">
        <v>2</v>
      </c>
      <c r="F1459" s="52">
        <v>3.8699000000000003E-5</v>
      </c>
      <c r="G1459" s="19">
        <v>218.74</v>
      </c>
      <c r="H1459" s="53">
        <v>0.01</v>
      </c>
    </row>
    <row r="1460" spans="1:8" ht="26.1" customHeight="1">
      <c r="A1460" s="202" t="s">
        <v>202</v>
      </c>
      <c r="B1460" s="203"/>
      <c r="C1460" s="203"/>
      <c r="D1460" s="203"/>
      <c r="E1460" s="51" t="s">
        <v>2</v>
      </c>
      <c r="F1460" s="52">
        <v>1.4687000000000001E-4</v>
      </c>
      <c r="G1460" s="19">
        <v>208.52</v>
      </c>
      <c r="H1460" s="53">
        <v>0.03</v>
      </c>
    </row>
    <row r="1461" spans="1:8" ht="26.1" customHeight="1">
      <c r="A1461" s="202" t="s">
        <v>203</v>
      </c>
      <c r="B1461" s="203"/>
      <c r="C1461" s="203"/>
      <c r="D1461" s="203"/>
      <c r="E1461" s="51" t="s">
        <v>2</v>
      </c>
      <c r="F1461" s="52">
        <v>1.93351E-4</v>
      </c>
      <c r="G1461" s="19">
        <v>138.4</v>
      </c>
      <c r="H1461" s="53">
        <v>0.03</v>
      </c>
    </row>
    <row r="1462" spans="1:8" ht="26.1" customHeight="1">
      <c r="A1462" s="202" t="s">
        <v>208</v>
      </c>
      <c r="B1462" s="203"/>
      <c r="C1462" s="203"/>
      <c r="D1462" s="203"/>
      <c r="E1462" s="51" t="s">
        <v>209</v>
      </c>
      <c r="F1462" s="52">
        <v>1.143114E-3</v>
      </c>
      <c r="G1462" s="19">
        <v>47.47</v>
      </c>
      <c r="H1462" s="53">
        <v>0.05</v>
      </c>
    </row>
    <row r="1463" spans="1:8" ht="26.1" customHeight="1">
      <c r="A1463" s="202" t="s">
        <v>195</v>
      </c>
      <c r="B1463" s="203"/>
      <c r="C1463" s="203"/>
      <c r="D1463" s="203"/>
      <c r="E1463" s="51" t="s">
        <v>2</v>
      </c>
      <c r="F1463" s="52">
        <v>8.8557399999999997E-4</v>
      </c>
      <c r="G1463" s="19">
        <v>168.13</v>
      </c>
      <c r="H1463" s="53">
        <v>0.15</v>
      </c>
    </row>
    <row r="1464" spans="1:8" ht="26.1" customHeight="1">
      <c r="A1464" s="202" t="s">
        <v>196</v>
      </c>
      <c r="B1464" s="203"/>
      <c r="C1464" s="203"/>
      <c r="D1464" s="203"/>
      <c r="E1464" s="51" t="s">
        <v>2</v>
      </c>
      <c r="F1464" s="52">
        <v>5.1407999999999998E-4</v>
      </c>
      <c r="G1464" s="19">
        <v>116.2</v>
      </c>
      <c r="H1464" s="53">
        <v>0.06</v>
      </c>
    </row>
    <row r="1465" spans="1:8" ht="26.1" customHeight="1">
      <c r="A1465" s="202" t="s">
        <v>197</v>
      </c>
      <c r="B1465" s="203"/>
      <c r="C1465" s="203"/>
      <c r="D1465" s="203"/>
      <c r="E1465" s="51" t="s">
        <v>2</v>
      </c>
      <c r="F1465" s="52">
        <v>7.6754999999999998E-4</v>
      </c>
      <c r="G1465" s="19">
        <v>132.27000000000001</v>
      </c>
      <c r="H1465" s="53">
        <v>0.1</v>
      </c>
    </row>
    <row r="1466" spans="1:8" ht="26.1" customHeight="1">
      <c r="A1466" s="202" t="s">
        <v>198</v>
      </c>
      <c r="B1466" s="203"/>
      <c r="C1466" s="203"/>
      <c r="D1466" s="203"/>
      <c r="E1466" s="51" t="s">
        <v>199</v>
      </c>
      <c r="F1466" s="52">
        <v>1.079212E-3</v>
      </c>
      <c r="G1466" s="19">
        <v>17.21</v>
      </c>
      <c r="H1466" s="53">
        <v>0.02</v>
      </c>
    </row>
    <row r="1467" spans="1:8" ht="26.1" customHeight="1">
      <c r="A1467" s="202" t="s">
        <v>200</v>
      </c>
      <c r="B1467" s="203"/>
      <c r="C1467" s="203"/>
      <c r="D1467" s="203"/>
      <c r="E1467" s="51" t="s">
        <v>2</v>
      </c>
      <c r="F1467" s="52">
        <v>4.74525E-4</v>
      </c>
      <c r="G1467" s="19">
        <v>112</v>
      </c>
      <c r="H1467" s="53">
        <v>0.05</v>
      </c>
    </row>
    <row r="1468" spans="1:8" ht="26.1" customHeight="1">
      <c r="A1468" s="202" t="s">
        <v>201</v>
      </c>
      <c r="B1468" s="203"/>
      <c r="C1468" s="203"/>
      <c r="D1468" s="203"/>
      <c r="E1468" s="51" t="s">
        <v>2</v>
      </c>
      <c r="F1468" s="52">
        <v>1.079212E-3</v>
      </c>
      <c r="G1468" s="19">
        <v>20.47</v>
      </c>
      <c r="H1468" s="53">
        <v>0.02</v>
      </c>
    </row>
    <row r="1469" spans="1:8" ht="26.1" customHeight="1">
      <c r="A1469" s="202" t="s">
        <v>215</v>
      </c>
      <c r="B1469" s="203"/>
      <c r="C1469" s="203"/>
      <c r="D1469" s="203"/>
      <c r="E1469" s="51" t="s">
        <v>2</v>
      </c>
      <c r="F1469" s="52">
        <v>1.079212E-3</v>
      </c>
      <c r="G1469" s="19">
        <v>9.23</v>
      </c>
      <c r="H1469" s="53">
        <v>0.01</v>
      </c>
    </row>
    <row r="1470" spans="1:8" ht="26.1" customHeight="1">
      <c r="A1470" s="202" t="s">
        <v>204</v>
      </c>
      <c r="B1470" s="203"/>
      <c r="C1470" s="203"/>
      <c r="D1470" s="203"/>
      <c r="E1470" s="51" t="s">
        <v>182</v>
      </c>
      <c r="F1470" s="52">
        <v>0.71399999999999997</v>
      </c>
      <c r="G1470" s="19">
        <v>0.01</v>
      </c>
      <c r="H1470" s="53">
        <v>0.01</v>
      </c>
    </row>
    <row r="1471" spans="1:8" ht="26.1" customHeight="1">
      <c r="A1471" s="202" t="s">
        <v>205</v>
      </c>
      <c r="B1471" s="203"/>
      <c r="C1471" s="203"/>
      <c r="D1471" s="203"/>
      <c r="E1471" s="51" t="s">
        <v>182</v>
      </c>
      <c r="F1471" s="52">
        <v>0.71399999999999997</v>
      </c>
      <c r="G1471" s="19">
        <v>0.43</v>
      </c>
      <c r="H1471" s="53">
        <v>0.31</v>
      </c>
    </row>
    <row r="1472" spans="1:8" ht="26.1" customHeight="1">
      <c r="A1472" s="202" t="s">
        <v>206</v>
      </c>
      <c r="B1472" s="203"/>
      <c r="C1472" s="203"/>
      <c r="D1472" s="203"/>
      <c r="E1472" s="51" t="s">
        <v>182</v>
      </c>
      <c r="F1472" s="52">
        <v>0.71399999999999997</v>
      </c>
      <c r="G1472" s="19">
        <v>0.02</v>
      </c>
      <c r="H1472" s="53">
        <v>0.01</v>
      </c>
    </row>
    <row r="1473" spans="1:8" ht="26.1" customHeight="1">
      <c r="A1473" s="202" t="s">
        <v>207</v>
      </c>
      <c r="B1473" s="203"/>
      <c r="C1473" s="203"/>
      <c r="D1473" s="203"/>
      <c r="E1473" s="51" t="s">
        <v>182</v>
      </c>
      <c r="F1473" s="52">
        <v>0.71399999999999997</v>
      </c>
      <c r="G1473" s="19">
        <v>0.37</v>
      </c>
      <c r="H1473" s="53">
        <v>0.26</v>
      </c>
    </row>
    <row r="1474" spans="1:8" ht="26.1" customHeight="1">
      <c r="A1474" s="202" t="s">
        <v>210</v>
      </c>
      <c r="B1474" s="203"/>
      <c r="C1474" s="203"/>
      <c r="D1474" s="203"/>
      <c r="E1474" s="51" t="s">
        <v>209</v>
      </c>
      <c r="F1474" s="52">
        <v>9.8065050000000001E-3</v>
      </c>
      <c r="G1474" s="19">
        <v>8.9</v>
      </c>
      <c r="H1474" s="53">
        <v>0.09</v>
      </c>
    </row>
    <row r="1475" spans="1:8" ht="26.1" customHeight="1">
      <c r="A1475" s="202" t="s">
        <v>211</v>
      </c>
      <c r="B1475" s="203"/>
      <c r="C1475" s="203"/>
      <c r="D1475" s="203"/>
      <c r="E1475" s="51" t="s">
        <v>2</v>
      </c>
      <c r="F1475" s="52">
        <v>7.9601860999999996E-2</v>
      </c>
      <c r="G1475" s="19">
        <v>1.1000000000000001</v>
      </c>
      <c r="H1475" s="53">
        <v>0.09</v>
      </c>
    </row>
    <row r="1476" spans="1:8" ht="26.1" customHeight="1">
      <c r="A1476" s="202" t="s">
        <v>212</v>
      </c>
      <c r="B1476" s="203"/>
      <c r="C1476" s="203"/>
      <c r="D1476" s="203"/>
      <c r="E1476" s="51" t="s">
        <v>2</v>
      </c>
      <c r="F1476" s="52">
        <v>1.8894579999999999E-3</v>
      </c>
      <c r="G1476" s="19">
        <v>29.37</v>
      </c>
      <c r="H1476" s="53">
        <v>0.06</v>
      </c>
    </row>
    <row r="1477" spans="1:8" ht="26.1" customHeight="1">
      <c r="A1477" s="202" t="s">
        <v>213</v>
      </c>
      <c r="B1477" s="203"/>
      <c r="C1477" s="203"/>
      <c r="D1477" s="203"/>
      <c r="E1477" s="51" t="s">
        <v>2</v>
      </c>
      <c r="F1477" s="52">
        <v>5.7242810000000003E-3</v>
      </c>
      <c r="G1477" s="19">
        <v>5.62</v>
      </c>
      <c r="H1477" s="53">
        <v>0.03</v>
      </c>
    </row>
    <row r="1478" spans="1:8" ht="26.1" customHeight="1">
      <c r="A1478" s="202" t="s">
        <v>214</v>
      </c>
      <c r="B1478" s="203"/>
      <c r="C1478" s="203"/>
      <c r="D1478" s="203"/>
      <c r="E1478" s="51" t="s">
        <v>2</v>
      </c>
      <c r="F1478" s="52">
        <v>6.4753370000000003E-3</v>
      </c>
      <c r="G1478" s="19">
        <v>5.21</v>
      </c>
      <c r="H1478" s="53">
        <v>0.03</v>
      </c>
    </row>
    <row r="1479" spans="1:8" ht="26.1" customHeight="1">
      <c r="A1479" s="202" t="s">
        <v>216</v>
      </c>
      <c r="B1479" s="203"/>
      <c r="C1479" s="203"/>
      <c r="D1479" s="203"/>
      <c r="E1479" s="51" t="s">
        <v>2</v>
      </c>
      <c r="F1479" s="52">
        <v>1.94922E-3</v>
      </c>
      <c r="G1479" s="19">
        <v>6.79</v>
      </c>
      <c r="H1479" s="53">
        <v>0.01</v>
      </c>
    </row>
    <row r="1480" spans="1:8" ht="26.1" customHeight="1">
      <c r="A1480" s="202" t="s">
        <v>392</v>
      </c>
      <c r="B1480" s="203"/>
      <c r="C1480" s="203"/>
      <c r="D1480" s="203"/>
      <c r="E1480" s="51" t="s">
        <v>2</v>
      </c>
      <c r="F1480" s="52">
        <v>0.1</v>
      </c>
      <c r="G1480" s="19">
        <v>0.37</v>
      </c>
      <c r="H1480" s="53">
        <v>0.04</v>
      </c>
    </row>
    <row r="1481" spans="1:8" ht="26.1" customHeight="1">
      <c r="A1481" s="202" t="s">
        <v>393</v>
      </c>
      <c r="B1481" s="203"/>
      <c r="C1481" s="203"/>
      <c r="D1481" s="203"/>
      <c r="E1481" s="51" t="s">
        <v>394</v>
      </c>
      <c r="F1481" s="52">
        <v>0.24399999999999999</v>
      </c>
      <c r="G1481" s="19">
        <v>17.22</v>
      </c>
      <c r="H1481" s="53">
        <v>4.2</v>
      </c>
    </row>
    <row r="1482" spans="1:8" ht="26.1" customHeight="1">
      <c r="A1482" s="197" t="s">
        <v>218</v>
      </c>
      <c r="B1482" s="198"/>
      <c r="C1482" s="198"/>
      <c r="D1482" s="198"/>
      <c r="E1482" s="198"/>
      <c r="F1482" s="199"/>
      <c r="G1482" s="198"/>
      <c r="H1482" s="20">
        <v>5.75</v>
      </c>
    </row>
    <row r="1483" spans="1:8" ht="26.1" customHeight="1">
      <c r="A1483" s="200" t="s">
        <v>219</v>
      </c>
      <c r="B1483" s="201"/>
      <c r="C1483" s="201"/>
      <c r="D1483" s="201"/>
      <c r="E1483" s="201"/>
      <c r="F1483" s="224"/>
      <c r="G1483" s="201"/>
      <c r="H1483" s="50">
        <v>14.23</v>
      </c>
    </row>
    <row r="1484" spans="1:8" ht="26.1" customHeight="1">
      <c r="A1484" s="200" t="s">
        <v>220</v>
      </c>
      <c r="B1484" s="201"/>
      <c r="C1484" s="201"/>
      <c r="D1484" s="201"/>
      <c r="E1484" s="201"/>
      <c r="F1484" s="224"/>
      <c r="G1484" s="201"/>
      <c r="H1484" s="50">
        <v>3.56</v>
      </c>
    </row>
    <row r="1485" spans="1:8" ht="26.1" customHeight="1">
      <c r="A1485" s="200" t="s">
        <v>221</v>
      </c>
      <c r="B1485" s="201"/>
      <c r="C1485" s="201"/>
      <c r="D1485" s="201"/>
      <c r="E1485" s="201"/>
      <c r="F1485" s="224"/>
      <c r="G1485" s="201"/>
      <c r="H1485" s="50">
        <v>17.79</v>
      </c>
    </row>
    <row r="1486" spans="1:8" ht="26.1" customHeight="1">
      <c r="A1486" s="202"/>
      <c r="B1486" s="203"/>
      <c r="C1486" s="203"/>
      <c r="D1486" s="203"/>
      <c r="E1486" s="203"/>
      <c r="F1486" s="225"/>
      <c r="G1486" s="203"/>
      <c r="H1486" s="226"/>
    </row>
    <row r="1487" spans="1:8" ht="26.1" customHeight="1">
      <c r="A1487" s="200" t="s">
        <v>395</v>
      </c>
      <c r="B1487" s="201"/>
      <c r="C1487" s="201"/>
      <c r="D1487" s="201"/>
      <c r="E1487" s="220" t="s">
        <v>237</v>
      </c>
      <c r="F1487" s="221"/>
      <c r="G1487" s="222"/>
      <c r="H1487" s="223"/>
    </row>
    <row r="1488" spans="1:8" ht="26.1" customHeight="1">
      <c r="A1488" s="204" t="s">
        <v>396</v>
      </c>
      <c r="B1488" s="205"/>
      <c r="C1488" s="205"/>
      <c r="D1488" s="205"/>
      <c r="E1488" s="205"/>
      <c r="F1488" s="206"/>
      <c r="G1488" s="205"/>
      <c r="H1488" s="207"/>
    </row>
    <row r="1489" spans="1:8" ht="26.1" customHeight="1">
      <c r="A1489" s="200" t="s">
        <v>177</v>
      </c>
      <c r="B1489" s="201"/>
      <c r="C1489" s="201"/>
      <c r="D1489" s="201"/>
      <c r="E1489" s="47" t="s">
        <v>2</v>
      </c>
      <c r="F1489" s="48" t="s">
        <v>178</v>
      </c>
      <c r="G1489" s="49" t="s">
        <v>179</v>
      </c>
      <c r="H1489" s="50" t="s">
        <v>180</v>
      </c>
    </row>
    <row r="1490" spans="1:8" ht="26.1" customHeight="1">
      <c r="A1490" s="202" t="s">
        <v>181</v>
      </c>
      <c r="B1490" s="203"/>
      <c r="C1490" s="203"/>
      <c r="D1490" s="203"/>
      <c r="E1490" s="51" t="s">
        <v>182</v>
      </c>
      <c r="F1490" s="52">
        <v>0.15154790000000001</v>
      </c>
      <c r="G1490" s="19">
        <v>4.68</v>
      </c>
      <c r="H1490" s="53">
        <v>0.71</v>
      </c>
    </row>
    <row r="1491" spans="1:8" ht="26.1" customHeight="1">
      <c r="A1491" s="202" t="s">
        <v>239</v>
      </c>
      <c r="B1491" s="203"/>
      <c r="C1491" s="203"/>
      <c r="D1491" s="203"/>
      <c r="E1491" s="51" t="s">
        <v>182</v>
      </c>
      <c r="F1491" s="52">
        <v>0.30309580000000003</v>
      </c>
      <c r="G1491" s="19">
        <v>6.65</v>
      </c>
      <c r="H1491" s="53">
        <v>2.02</v>
      </c>
    </row>
    <row r="1492" spans="1:8" ht="26.1" customHeight="1">
      <c r="A1492" s="202" t="s">
        <v>344</v>
      </c>
      <c r="B1492" s="203"/>
      <c r="C1492" s="203"/>
      <c r="D1492" s="203"/>
      <c r="E1492" s="51" t="s">
        <v>182</v>
      </c>
      <c r="F1492" s="52">
        <v>0.158847193</v>
      </c>
      <c r="G1492" s="19">
        <v>4.75</v>
      </c>
      <c r="H1492" s="53">
        <v>0.75</v>
      </c>
    </row>
    <row r="1493" spans="1:8" ht="26.1" customHeight="1">
      <c r="A1493" s="197" t="s">
        <v>184</v>
      </c>
      <c r="B1493" s="198"/>
      <c r="C1493" s="198"/>
      <c r="D1493" s="198"/>
      <c r="E1493" s="198"/>
      <c r="F1493" s="199"/>
      <c r="G1493" s="198"/>
      <c r="H1493" s="53">
        <v>3.48</v>
      </c>
    </row>
    <row r="1494" spans="1:8" ht="26.1" customHeight="1">
      <c r="A1494" s="197" t="s">
        <v>185</v>
      </c>
      <c r="B1494" s="198"/>
      <c r="C1494" s="198"/>
      <c r="D1494" s="198"/>
      <c r="E1494" s="198"/>
      <c r="F1494" s="199"/>
      <c r="G1494" s="198"/>
      <c r="H1494" s="20">
        <v>3.04</v>
      </c>
    </row>
    <row r="1495" spans="1:8" ht="26.1" customHeight="1">
      <c r="A1495" s="197" t="s">
        <v>186</v>
      </c>
      <c r="B1495" s="198"/>
      <c r="C1495" s="198"/>
      <c r="D1495" s="198"/>
      <c r="E1495" s="198"/>
      <c r="F1495" s="199"/>
      <c r="G1495" s="198"/>
      <c r="H1495" s="20">
        <v>6.52</v>
      </c>
    </row>
    <row r="1496" spans="1:8" ht="26.1" customHeight="1">
      <c r="A1496" s="200" t="s">
        <v>187</v>
      </c>
      <c r="B1496" s="201"/>
      <c r="C1496" s="201"/>
      <c r="D1496" s="201"/>
      <c r="E1496" s="47" t="s">
        <v>2</v>
      </c>
      <c r="F1496" s="48" t="s">
        <v>188</v>
      </c>
      <c r="G1496" s="49" t="s">
        <v>179</v>
      </c>
      <c r="H1496" s="50" t="s">
        <v>180</v>
      </c>
    </row>
    <row r="1497" spans="1:8" ht="26.1" customHeight="1">
      <c r="A1497" s="202" t="s">
        <v>355</v>
      </c>
      <c r="B1497" s="203"/>
      <c r="C1497" s="203"/>
      <c r="D1497" s="203"/>
      <c r="E1497" s="51" t="s">
        <v>2</v>
      </c>
      <c r="F1497" s="52">
        <v>1.4584E-5</v>
      </c>
      <c r="G1497" s="19">
        <v>2949</v>
      </c>
      <c r="H1497" s="53">
        <v>0.04</v>
      </c>
    </row>
    <row r="1498" spans="1:8" ht="26.1" customHeight="1">
      <c r="A1498" s="202" t="s">
        <v>189</v>
      </c>
      <c r="B1498" s="203"/>
      <c r="C1498" s="203"/>
      <c r="D1498" s="203"/>
      <c r="E1498" s="51" t="s">
        <v>2</v>
      </c>
      <c r="F1498" s="52">
        <v>1.9712999999999999E-5</v>
      </c>
      <c r="G1498" s="19">
        <v>590.54999999999995</v>
      </c>
      <c r="H1498" s="53">
        <v>0.01</v>
      </c>
    </row>
    <row r="1499" spans="1:8" ht="26.1" customHeight="1">
      <c r="A1499" s="202" t="s">
        <v>191</v>
      </c>
      <c r="B1499" s="203"/>
      <c r="C1499" s="203"/>
      <c r="D1499" s="203"/>
      <c r="E1499" s="51" t="s">
        <v>2</v>
      </c>
      <c r="F1499" s="52">
        <v>3.0261999999999999E-5</v>
      </c>
      <c r="G1499" s="19">
        <v>694.73</v>
      </c>
      <c r="H1499" s="53">
        <v>0.02</v>
      </c>
    </row>
    <row r="1500" spans="1:8" ht="26.1" customHeight="1">
      <c r="A1500" s="202" t="s">
        <v>192</v>
      </c>
      <c r="B1500" s="203"/>
      <c r="C1500" s="203"/>
      <c r="D1500" s="203"/>
      <c r="E1500" s="51" t="s">
        <v>2</v>
      </c>
      <c r="F1500" s="52">
        <v>2.4227999999999999E-5</v>
      </c>
      <c r="G1500" s="19">
        <v>218.74</v>
      </c>
      <c r="H1500" s="53">
        <v>0.01</v>
      </c>
    </row>
    <row r="1501" spans="1:8" ht="26.1" customHeight="1">
      <c r="A1501" s="202" t="s">
        <v>202</v>
      </c>
      <c r="B1501" s="203"/>
      <c r="C1501" s="203"/>
      <c r="D1501" s="203"/>
      <c r="E1501" s="51" t="s">
        <v>2</v>
      </c>
      <c r="F1501" s="52">
        <v>9.1947999999999994E-5</v>
      </c>
      <c r="G1501" s="19">
        <v>208.52</v>
      </c>
      <c r="H1501" s="53">
        <v>0.02</v>
      </c>
    </row>
    <row r="1502" spans="1:8" ht="26.1" customHeight="1">
      <c r="A1502" s="202" t="s">
        <v>190</v>
      </c>
      <c r="B1502" s="203"/>
      <c r="C1502" s="203"/>
      <c r="D1502" s="203"/>
      <c r="E1502" s="51" t="s">
        <v>2</v>
      </c>
      <c r="F1502" s="52">
        <v>1.9712999999999999E-5</v>
      </c>
      <c r="G1502" s="19">
        <v>716.26</v>
      </c>
      <c r="H1502" s="53">
        <v>0.01</v>
      </c>
    </row>
    <row r="1503" spans="1:8" ht="26.1" customHeight="1">
      <c r="A1503" s="202" t="s">
        <v>195</v>
      </c>
      <c r="B1503" s="203"/>
      <c r="C1503" s="203"/>
      <c r="D1503" s="203"/>
      <c r="E1503" s="51" t="s">
        <v>2</v>
      </c>
      <c r="F1503" s="52">
        <v>7.5012099999999997E-4</v>
      </c>
      <c r="G1503" s="19">
        <v>168.13</v>
      </c>
      <c r="H1503" s="53">
        <v>0.13</v>
      </c>
    </row>
    <row r="1504" spans="1:8" ht="26.1" customHeight="1">
      <c r="A1504" s="202" t="s">
        <v>196</v>
      </c>
      <c r="B1504" s="203"/>
      <c r="C1504" s="203"/>
      <c r="D1504" s="203"/>
      <c r="E1504" s="51" t="s">
        <v>2</v>
      </c>
      <c r="F1504" s="52">
        <v>4.3544900000000002E-4</v>
      </c>
      <c r="G1504" s="19">
        <v>116.2</v>
      </c>
      <c r="H1504" s="53">
        <v>0.05</v>
      </c>
    </row>
    <row r="1505" spans="1:8" ht="26.1" customHeight="1">
      <c r="A1505" s="202" t="s">
        <v>197</v>
      </c>
      <c r="B1505" s="203"/>
      <c r="C1505" s="203"/>
      <c r="D1505" s="203"/>
      <c r="E1505" s="51" t="s">
        <v>2</v>
      </c>
      <c r="F1505" s="52">
        <v>6.5014900000000004E-4</v>
      </c>
      <c r="G1505" s="19">
        <v>132.27000000000001</v>
      </c>
      <c r="H1505" s="53">
        <v>0.09</v>
      </c>
    </row>
    <row r="1506" spans="1:8" ht="26.1" customHeight="1">
      <c r="A1506" s="202" t="s">
        <v>198</v>
      </c>
      <c r="B1506" s="203"/>
      <c r="C1506" s="203"/>
      <c r="D1506" s="203"/>
      <c r="E1506" s="51" t="s">
        <v>199</v>
      </c>
      <c r="F1506" s="52">
        <v>6.7564100000000005E-4</v>
      </c>
      <c r="G1506" s="19">
        <v>17.21</v>
      </c>
      <c r="H1506" s="53">
        <v>0.01</v>
      </c>
    </row>
    <row r="1507" spans="1:8" ht="26.1" customHeight="1">
      <c r="A1507" s="202" t="s">
        <v>200</v>
      </c>
      <c r="B1507" s="203"/>
      <c r="C1507" s="203"/>
      <c r="D1507" s="203"/>
      <c r="E1507" s="51" t="s">
        <v>2</v>
      </c>
      <c r="F1507" s="52">
        <v>2.9707600000000001E-4</v>
      </c>
      <c r="G1507" s="19">
        <v>112</v>
      </c>
      <c r="H1507" s="53">
        <v>0.03</v>
      </c>
    </row>
    <row r="1508" spans="1:8" ht="26.1" customHeight="1">
      <c r="A1508" s="202" t="s">
        <v>201</v>
      </c>
      <c r="B1508" s="203"/>
      <c r="C1508" s="203"/>
      <c r="D1508" s="203"/>
      <c r="E1508" s="51" t="s">
        <v>2</v>
      </c>
      <c r="F1508" s="52">
        <v>6.7564100000000005E-4</v>
      </c>
      <c r="G1508" s="19">
        <v>20.47</v>
      </c>
      <c r="H1508" s="53">
        <v>0.01</v>
      </c>
    </row>
    <row r="1509" spans="1:8" ht="26.1" customHeight="1">
      <c r="A1509" s="202" t="s">
        <v>215</v>
      </c>
      <c r="B1509" s="203"/>
      <c r="C1509" s="203"/>
      <c r="D1509" s="203"/>
      <c r="E1509" s="51" t="s">
        <v>2</v>
      </c>
      <c r="F1509" s="52">
        <v>6.7564100000000005E-4</v>
      </c>
      <c r="G1509" s="19">
        <v>9.23</v>
      </c>
      <c r="H1509" s="53">
        <v>0.01</v>
      </c>
    </row>
    <row r="1510" spans="1:8" ht="26.1" customHeight="1">
      <c r="A1510" s="202" t="s">
        <v>203</v>
      </c>
      <c r="B1510" s="203"/>
      <c r="C1510" s="203"/>
      <c r="D1510" s="203"/>
      <c r="E1510" s="51" t="s">
        <v>2</v>
      </c>
      <c r="F1510" s="52">
        <v>1.2104699999999999E-4</v>
      </c>
      <c r="G1510" s="19">
        <v>138.4</v>
      </c>
      <c r="H1510" s="53">
        <v>0.02</v>
      </c>
    </row>
    <row r="1511" spans="1:8" ht="26.1" customHeight="1">
      <c r="A1511" s="202" t="s">
        <v>337</v>
      </c>
      <c r="B1511" s="203"/>
      <c r="C1511" s="203"/>
      <c r="D1511" s="203"/>
      <c r="E1511" s="51" t="s">
        <v>27</v>
      </c>
      <c r="F1511" s="52">
        <v>4.4639999999999999E-2</v>
      </c>
      <c r="G1511" s="19">
        <v>25</v>
      </c>
      <c r="H1511" s="53">
        <v>1.1200000000000001</v>
      </c>
    </row>
    <row r="1512" spans="1:8" ht="26.1" customHeight="1">
      <c r="A1512" s="202" t="s">
        <v>204</v>
      </c>
      <c r="B1512" s="203"/>
      <c r="C1512" s="203"/>
      <c r="D1512" s="203"/>
      <c r="E1512" s="51" t="s">
        <v>182</v>
      </c>
      <c r="F1512" s="52">
        <v>0.60479000000000005</v>
      </c>
      <c r="G1512" s="19">
        <v>0.01</v>
      </c>
      <c r="H1512" s="53">
        <v>0.01</v>
      </c>
    </row>
    <row r="1513" spans="1:8" ht="26.1" customHeight="1">
      <c r="A1513" s="202" t="s">
        <v>205</v>
      </c>
      <c r="B1513" s="203"/>
      <c r="C1513" s="203"/>
      <c r="D1513" s="203"/>
      <c r="E1513" s="51" t="s">
        <v>182</v>
      </c>
      <c r="F1513" s="52">
        <v>0.60479000000000005</v>
      </c>
      <c r="G1513" s="19">
        <v>0.43</v>
      </c>
      <c r="H1513" s="53">
        <v>0.26</v>
      </c>
    </row>
    <row r="1514" spans="1:8" ht="26.1" customHeight="1">
      <c r="A1514" s="202" t="s">
        <v>206</v>
      </c>
      <c r="B1514" s="203"/>
      <c r="C1514" s="203"/>
      <c r="D1514" s="203"/>
      <c r="E1514" s="51" t="s">
        <v>182</v>
      </c>
      <c r="F1514" s="52">
        <v>0.60479000000000005</v>
      </c>
      <c r="G1514" s="19">
        <v>0.02</v>
      </c>
      <c r="H1514" s="53">
        <v>0.01</v>
      </c>
    </row>
    <row r="1515" spans="1:8" ht="26.1" customHeight="1">
      <c r="A1515" s="202" t="s">
        <v>207</v>
      </c>
      <c r="B1515" s="203"/>
      <c r="C1515" s="203"/>
      <c r="D1515" s="203"/>
      <c r="E1515" s="51" t="s">
        <v>182</v>
      </c>
      <c r="F1515" s="52">
        <v>0.60479000000000005</v>
      </c>
      <c r="G1515" s="19">
        <v>0.37</v>
      </c>
      <c r="H1515" s="53">
        <v>0.22</v>
      </c>
    </row>
    <row r="1516" spans="1:8" ht="26.1" customHeight="1">
      <c r="A1516" s="202" t="s">
        <v>208</v>
      </c>
      <c r="B1516" s="203"/>
      <c r="C1516" s="203"/>
      <c r="D1516" s="203"/>
      <c r="E1516" s="51" t="s">
        <v>209</v>
      </c>
      <c r="F1516" s="52">
        <v>9.6826900000000001E-4</v>
      </c>
      <c r="G1516" s="19">
        <v>47.47</v>
      </c>
      <c r="H1516" s="53">
        <v>0.05</v>
      </c>
    </row>
    <row r="1517" spans="1:8" ht="26.1" customHeight="1">
      <c r="A1517" s="202" t="s">
        <v>210</v>
      </c>
      <c r="B1517" s="203"/>
      <c r="C1517" s="203"/>
      <c r="D1517" s="203"/>
      <c r="E1517" s="51" t="s">
        <v>209</v>
      </c>
      <c r="F1517" s="52">
        <v>8.3065489999999999E-3</v>
      </c>
      <c r="G1517" s="19">
        <v>8.9</v>
      </c>
      <c r="H1517" s="53">
        <v>7.0000000000000007E-2</v>
      </c>
    </row>
    <row r="1518" spans="1:8" ht="26.1" customHeight="1">
      <c r="A1518" s="202" t="s">
        <v>211</v>
      </c>
      <c r="B1518" s="203"/>
      <c r="C1518" s="203"/>
      <c r="D1518" s="203"/>
      <c r="E1518" s="51" t="s">
        <v>2</v>
      </c>
      <c r="F1518" s="52">
        <v>6.7426343999999999E-2</v>
      </c>
      <c r="G1518" s="19">
        <v>1.1000000000000001</v>
      </c>
      <c r="H1518" s="53">
        <v>7.0000000000000007E-2</v>
      </c>
    </row>
    <row r="1519" spans="1:8" ht="26.1" customHeight="1">
      <c r="A1519" s="202" t="s">
        <v>212</v>
      </c>
      <c r="B1519" s="203"/>
      <c r="C1519" s="203"/>
      <c r="D1519" s="203"/>
      <c r="E1519" s="51" t="s">
        <v>2</v>
      </c>
      <c r="F1519" s="52">
        <v>1.6004560000000001E-3</v>
      </c>
      <c r="G1519" s="19">
        <v>29.37</v>
      </c>
      <c r="H1519" s="53">
        <v>0.05</v>
      </c>
    </row>
    <row r="1520" spans="1:8" ht="26.1" customHeight="1">
      <c r="A1520" s="202" t="s">
        <v>213</v>
      </c>
      <c r="B1520" s="203"/>
      <c r="C1520" s="203"/>
      <c r="D1520" s="203"/>
      <c r="E1520" s="51" t="s">
        <v>2</v>
      </c>
      <c r="F1520" s="52">
        <v>3.5836890000000001E-3</v>
      </c>
      <c r="G1520" s="19">
        <v>5.62</v>
      </c>
      <c r="H1520" s="53">
        <v>0.02</v>
      </c>
    </row>
    <row r="1521" spans="1:8" ht="26.1" customHeight="1">
      <c r="A1521" s="202" t="s">
        <v>214</v>
      </c>
      <c r="B1521" s="203"/>
      <c r="C1521" s="203"/>
      <c r="D1521" s="203"/>
      <c r="E1521" s="51" t="s">
        <v>2</v>
      </c>
      <c r="F1521" s="52">
        <v>4.0538880000000003E-3</v>
      </c>
      <c r="G1521" s="19">
        <v>5.21</v>
      </c>
      <c r="H1521" s="53">
        <v>0.02</v>
      </c>
    </row>
    <row r="1522" spans="1:8" ht="26.1" customHeight="1">
      <c r="A1522" s="202" t="s">
        <v>216</v>
      </c>
      <c r="B1522" s="203"/>
      <c r="C1522" s="203"/>
      <c r="D1522" s="203"/>
      <c r="E1522" s="51" t="s">
        <v>2</v>
      </c>
      <c r="F1522" s="52">
        <v>1.2203100000000001E-3</v>
      </c>
      <c r="G1522" s="19">
        <v>6.79</v>
      </c>
      <c r="H1522" s="53">
        <v>0.01</v>
      </c>
    </row>
    <row r="1523" spans="1:8" ht="26.1" customHeight="1">
      <c r="A1523" s="202" t="s">
        <v>331</v>
      </c>
      <c r="B1523" s="203"/>
      <c r="C1523" s="203"/>
      <c r="D1523" s="203"/>
      <c r="E1523" s="51" t="s">
        <v>332</v>
      </c>
      <c r="F1523" s="52">
        <v>4.6112500000000001E-2</v>
      </c>
      <c r="G1523" s="19">
        <v>0.51</v>
      </c>
      <c r="H1523" s="53">
        <v>0.02</v>
      </c>
    </row>
    <row r="1524" spans="1:8" ht="26.1" customHeight="1">
      <c r="A1524" s="202" t="s">
        <v>338</v>
      </c>
      <c r="B1524" s="203"/>
      <c r="C1524" s="203"/>
      <c r="D1524" s="203"/>
      <c r="E1524" s="51" t="s">
        <v>231</v>
      </c>
      <c r="F1524" s="52">
        <v>17.0686</v>
      </c>
      <c r="G1524" s="19">
        <v>0.5</v>
      </c>
      <c r="H1524" s="53">
        <v>8.5299999999999994</v>
      </c>
    </row>
    <row r="1525" spans="1:8" ht="26.1" customHeight="1">
      <c r="A1525" s="202" t="s">
        <v>397</v>
      </c>
      <c r="B1525" s="203"/>
      <c r="C1525" s="203"/>
      <c r="D1525" s="203"/>
      <c r="E1525" s="51" t="s">
        <v>13</v>
      </c>
      <c r="F1525" s="52">
        <v>1.67</v>
      </c>
      <c r="G1525" s="19">
        <v>1.57</v>
      </c>
      <c r="H1525" s="53">
        <v>2.62</v>
      </c>
    </row>
    <row r="1526" spans="1:8" ht="26.1" customHeight="1">
      <c r="A1526" s="197" t="s">
        <v>218</v>
      </c>
      <c r="B1526" s="198"/>
      <c r="C1526" s="198"/>
      <c r="D1526" s="198"/>
      <c r="E1526" s="198"/>
      <c r="F1526" s="199"/>
      <c r="G1526" s="198"/>
      <c r="H1526" s="20">
        <v>13.55</v>
      </c>
    </row>
    <row r="1527" spans="1:8" ht="26.1" customHeight="1">
      <c r="A1527" s="200" t="s">
        <v>219</v>
      </c>
      <c r="B1527" s="201"/>
      <c r="C1527" s="201"/>
      <c r="D1527" s="201"/>
      <c r="E1527" s="201"/>
      <c r="F1527" s="224"/>
      <c r="G1527" s="201"/>
      <c r="H1527" s="50">
        <v>20.07</v>
      </c>
    </row>
    <row r="1528" spans="1:8" ht="26.1" customHeight="1">
      <c r="A1528" s="200" t="s">
        <v>220</v>
      </c>
      <c r="B1528" s="201"/>
      <c r="C1528" s="201"/>
      <c r="D1528" s="201"/>
      <c r="E1528" s="201"/>
      <c r="F1528" s="224"/>
      <c r="G1528" s="201"/>
      <c r="H1528" s="50">
        <v>5.0199999999999996</v>
      </c>
    </row>
    <row r="1529" spans="1:8" ht="26.1" customHeight="1">
      <c r="A1529" s="200" t="s">
        <v>221</v>
      </c>
      <c r="B1529" s="201"/>
      <c r="C1529" s="201"/>
      <c r="D1529" s="201"/>
      <c r="E1529" s="201"/>
      <c r="F1529" s="224"/>
      <c r="G1529" s="201"/>
      <c r="H1529" s="50">
        <v>25.09</v>
      </c>
    </row>
    <row r="1530" spans="1:8" ht="26.1" customHeight="1">
      <c r="A1530" s="202"/>
      <c r="B1530" s="203"/>
      <c r="C1530" s="203"/>
      <c r="D1530" s="203"/>
      <c r="E1530" s="203"/>
      <c r="F1530" s="225"/>
      <c r="G1530" s="203"/>
      <c r="H1530" s="226"/>
    </row>
    <row r="1531" spans="1:8" ht="26.1" customHeight="1">
      <c r="A1531" s="200" t="s">
        <v>398</v>
      </c>
      <c r="B1531" s="201"/>
      <c r="C1531" s="201"/>
      <c r="D1531" s="201"/>
      <c r="E1531" s="220" t="s">
        <v>237</v>
      </c>
      <c r="F1531" s="221"/>
      <c r="G1531" s="222"/>
      <c r="H1531" s="223"/>
    </row>
    <row r="1532" spans="1:8" ht="26.1" customHeight="1">
      <c r="A1532" s="204" t="s">
        <v>399</v>
      </c>
      <c r="B1532" s="205"/>
      <c r="C1532" s="205"/>
      <c r="D1532" s="205"/>
      <c r="E1532" s="205"/>
      <c r="F1532" s="206"/>
      <c r="G1532" s="205"/>
      <c r="H1532" s="207"/>
    </row>
    <row r="1533" spans="1:8" ht="26.1" customHeight="1">
      <c r="A1533" s="200" t="s">
        <v>177</v>
      </c>
      <c r="B1533" s="201"/>
      <c r="C1533" s="201"/>
      <c r="D1533" s="201"/>
      <c r="E1533" s="47" t="s">
        <v>2</v>
      </c>
      <c r="F1533" s="48" t="s">
        <v>178</v>
      </c>
      <c r="G1533" s="49" t="s">
        <v>179</v>
      </c>
      <c r="H1533" s="50" t="s">
        <v>180</v>
      </c>
    </row>
    <row r="1534" spans="1:8" ht="26.1" customHeight="1">
      <c r="A1534" s="202" t="s">
        <v>181</v>
      </c>
      <c r="B1534" s="203"/>
      <c r="C1534" s="203"/>
      <c r="D1534" s="203"/>
      <c r="E1534" s="51" t="s">
        <v>182</v>
      </c>
      <c r="F1534" s="52">
        <v>0.28366919000000002</v>
      </c>
      <c r="G1534" s="19">
        <v>4.68</v>
      </c>
      <c r="H1534" s="53">
        <v>1.33</v>
      </c>
    </row>
    <row r="1535" spans="1:8" ht="26.1" customHeight="1">
      <c r="A1535" s="202" t="s">
        <v>245</v>
      </c>
      <c r="B1535" s="203"/>
      <c r="C1535" s="203"/>
      <c r="D1535" s="203"/>
      <c r="E1535" s="51" t="s">
        <v>182</v>
      </c>
      <c r="F1535" s="52">
        <v>0.28149376999999998</v>
      </c>
      <c r="G1535" s="19">
        <v>6.68</v>
      </c>
      <c r="H1535" s="53">
        <v>1.88</v>
      </c>
    </row>
    <row r="1536" spans="1:8" ht="26.1" customHeight="1">
      <c r="A1536" s="197" t="s">
        <v>184</v>
      </c>
      <c r="B1536" s="198"/>
      <c r="C1536" s="198"/>
      <c r="D1536" s="198"/>
      <c r="E1536" s="198"/>
      <c r="F1536" s="199"/>
      <c r="G1536" s="198"/>
      <c r="H1536" s="53">
        <v>3.21</v>
      </c>
    </row>
    <row r="1537" spans="1:8" ht="26.1" customHeight="1">
      <c r="A1537" s="197" t="s">
        <v>185</v>
      </c>
      <c r="B1537" s="198"/>
      <c r="C1537" s="198"/>
      <c r="D1537" s="198"/>
      <c r="E1537" s="198"/>
      <c r="F1537" s="199"/>
      <c r="G1537" s="198"/>
      <c r="H1537" s="20">
        <v>2.8</v>
      </c>
    </row>
    <row r="1538" spans="1:8" ht="26.1" customHeight="1">
      <c r="A1538" s="197" t="s">
        <v>186</v>
      </c>
      <c r="B1538" s="198"/>
      <c r="C1538" s="198"/>
      <c r="D1538" s="198"/>
      <c r="E1538" s="198"/>
      <c r="F1538" s="199"/>
      <c r="G1538" s="198"/>
      <c r="H1538" s="20">
        <v>6.01</v>
      </c>
    </row>
    <row r="1539" spans="1:8" ht="26.1" customHeight="1">
      <c r="A1539" s="200" t="s">
        <v>187</v>
      </c>
      <c r="B1539" s="201"/>
      <c r="C1539" s="201"/>
      <c r="D1539" s="201"/>
      <c r="E1539" s="47" t="s">
        <v>2</v>
      </c>
      <c r="F1539" s="48" t="s">
        <v>188</v>
      </c>
      <c r="G1539" s="49" t="s">
        <v>179</v>
      </c>
      <c r="H1539" s="50" t="s">
        <v>180</v>
      </c>
    </row>
    <row r="1540" spans="1:8" ht="26.1" customHeight="1">
      <c r="A1540" s="202" t="s">
        <v>400</v>
      </c>
      <c r="B1540" s="203"/>
      <c r="C1540" s="203"/>
      <c r="D1540" s="203"/>
      <c r="E1540" s="51" t="s">
        <v>2</v>
      </c>
      <c r="F1540" s="52">
        <v>9.8490000000000001E-6</v>
      </c>
      <c r="G1540" s="19">
        <v>8186.12</v>
      </c>
      <c r="H1540" s="53">
        <v>0.08</v>
      </c>
    </row>
    <row r="1541" spans="1:8" ht="26.1" customHeight="1">
      <c r="A1541" s="202" t="s">
        <v>401</v>
      </c>
      <c r="B1541" s="203"/>
      <c r="C1541" s="203"/>
      <c r="D1541" s="203"/>
      <c r="E1541" s="51" t="s">
        <v>2</v>
      </c>
      <c r="F1541" s="52">
        <v>1.0008E-5</v>
      </c>
      <c r="G1541" s="19">
        <v>414.32</v>
      </c>
      <c r="H1541" s="53">
        <v>0</v>
      </c>
    </row>
    <row r="1542" spans="1:8" ht="26.1" customHeight="1">
      <c r="A1542" s="202" t="s">
        <v>192</v>
      </c>
      <c r="B1542" s="203"/>
      <c r="C1542" s="203"/>
      <c r="D1542" s="203"/>
      <c r="E1542" s="51" t="s">
        <v>2</v>
      </c>
      <c r="F1542" s="52">
        <v>3.0232000000000001E-5</v>
      </c>
      <c r="G1542" s="19">
        <v>218.74</v>
      </c>
      <c r="H1542" s="53">
        <v>0.01</v>
      </c>
    </row>
    <row r="1543" spans="1:8" ht="26.1" customHeight="1">
      <c r="A1543" s="202" t="s">
        <v>189</v>
      </c>
      <c r="B1543" s="203"/>
      <c r="C1543" s="203"/>
      <c r="D1543" s="203"/>
      <c r="E1543" s="51" t="s">
        <v>2</v>
      </c>
      <c r="F1543" s="52">
        <v>2.4598000000000001E-5</v>
      </c>
      <c r="G1543" s="19">
        <v>590.54999999999995</v>
      </c>
      <c r="H1543" s="53">
        <v>0.01</v>
      </c>
    </row>
    <row r="1544" spans="1:8" ht="26.1" customHeight="1">
      <c r="A1544" s="202" t="s">
        <v>190</v>
      </c>
      <c r="B1544" s="203"/>
      <c r="C1544" s="203"/>
      <c r="D1544" s="203"/>
      <c r="E1544" s="51" t="s">
        <v>2</v>
      </c>
      <c r="F1544" s="52">
        <v>2.4598000000000001E-5</v>
      </c>
      <c r="G1544" s="19">
        <v>716.26</v>
      </c>
      <c r="H1544" s="53">
        <v>0.02</v>
      </c>
    </row>
    <row r="1545" spans="1:8" ht="26.1" customHeight="1">
      <c r="A1545" s="202" t="s">
        <v>402</v>
      </c>
      <c r="B1545" s="203"/>
      <c r="C1545" s="203"/>
      <c r="D1545" s="203"/>
      <c r="E1545" s="51" t="s">
        <v>2</v>
      </c>
      <c r="F1545" s="52">
        <v>1.2016E-5</v>
      </c>
      <c r="G1545" s="19">
        <v>9598.08</v>
      </c>
      <c r="H1545" s="53">
        <v>0.12</v>
      </c>
    </row>
    <row r="1546" spans="1:8" ht="26.1" customHeight="1">
      <c r="A1546" s="202" t="s">
        <v>195</v>
      </c>
      <c r="B1546" s="203"/>
      <c r="C1546" s="203"/>
      <c r="D1546" s="203"/>
      <c r="E1546" s="51" t="s">
        <v>2</v>
      </c>
      <c r="F1546" s="52">
        <v>6.9183999999999999E-4</v>
      </c>
      <c r="G1546" s="19">
        <v>168.13</v>
      </c>
      <c r="H1546" s="53">
        <v>0.12</v>
      </c>
    </row>
    <row r="1547" spans="1:8" ht="26.1" customHeight="1">
      <c r="A1547" s="202" t="s">
        <v>196</v>
      </c>
      <c r="B1547" s="203"/>
      <c r="C1547" s="203"/>
      <c r="D1547" s="203"/>
      <c r="E1547" s="51" t="s">
        <v>2</v>
      </c>
      <c r="F1547" s="52">
        <v>4.0161599999999998E-4</v>
      </c>
      <c r="G1547" s="19">
        <v>116.2</v>
      </c>
      <c r="H1547" s="53">
        <v>0.05</v>
      </c>
    </row>
    <row r="1548" spans="1:8" ht="26.1" customHeight="1">
      <c r="A1548" s="202" t="s">
        <v>197</v>
      </c>
      <c r="B1548" s="203"/>
      <c r="C1548" s="203"/>
      <c r="D1548" s="203"/>
      <c r="E1548" s="51" t="s">
        <v>2</v>
      </c>
      <c r="F1548" s="52">
        <v>5.9963599999999996E-4</v>
      </c>
      <c r="G1548" s="19">
        <v>132.27000000000001</v>
      </c>
      <c r="H1548" s="53">
        <v>0.08</v>
      </c>
    </row>
    <row r="1549" spans="1:8" ht="26.1" customHeight="1">
      <c r="A1549" s="202" t="s">
        <v>191</v>
      </c>
      <c r="B1549" s="203"/>
      <c r="C1549" s="203"/>
      <c r="D1549" s="203"/>
      <c r="E1549" s="51" t="s">
        <v>2</v>
      </c>
      <c r="F1549" s="52">
        <v>3.7764E-5</v>
      </c>
      <c r="G1549" s="19">
        <v>694.73</v>
      </c>
      <c r="H1549" s="53">
        <v>0.03</v>
      </c>
    </row>
    <row r="1550" spans="1:8" ht="26.1" customHeight="1">
      <c r="A1550" s="202" t="s">
        <v>198</v>
      </c>
      <c r="B1550" s="203"/>
      <c r="C1550" s="203"/>
      <c r="D1550" s="203"/>
      <c r="E1550" s="51" t="s">
        <v>199</v>
      </c>
      <c r="F1550" s="52">
        <v>8.4311399999999995E-4</v>
      </c>
      <c r="G1550" s="19">
        <v>17.21</v>
      </c>
      <c r="H1550" s="53">
        <v>0.01</v>
      </c>
    </row>
    <row r="1551" spans="1:8" ht="26.1" customHeight="1">
      <c r="A1551" s="202" t="s">
        <v>200</v>
      </c>
      <c r="B1551" s="203"/>
      <c r="C1551" s="203"/>
      <c r="D1551" s="203"/>
      <c r="E1551" s="51" t="s">
        <v>2</v>
      </c>
      <c r="F1551" s="52">
        <v>3.7071400000000002E-4</v>
      </c>
      <c r="G1551" s="19">
        <v>112</v>
      </c>
      <c r="H1551" s="53">
        <v>0.04</v>
      </c>
    </row>
    <row r="1552" spans="1:8" ht="26.1" customHeight="1">
      <c r="A1552" s="202" t="s">
        <v>202</v>
      </c>
      <c r="B1552" s="203"/>
      <c r="C1552" s="203"/>
      <c r="D1552" s="203"/>
      <c r="E1552" s="51" t="s">
        <v>2</v>
      </c>
      <c r="F1552" s="52">
        <v>1.1474E-4</v>
      </c>
      <c r="G1552" s="19">
        <v>208.52</v>
      </c>
      <c r="H1552" s="53">
        <v>0.02</v>
      </c>
    </row>
    <row r="1553" spans="1:8" ht="26.1" customHeight="1">
      <c r="A1553" s="202" t="s">
        <v>203</v>
      </c>
      <c r="B1553" s="203"/>
      <c r="C1553" s="203"/>
      <c r="D1553" s="203"/>
      <c r="E1553" s="51" t="s">
        <v>2</v>
      </c>
      <c r="F1553" s="52">
        <v>1.5105199999999999E-4</v>
      </c>
      <c r="G1553" s="19">
        <v>138.4</v>
      </c>
      <c r="H1553" s="53">
        <v>0.02</v>
      </c>
    </row>
    <row r="1554" spans="1:8" ht="26.1" customHeight="1">
      <c r="A1554" s="202" t="s">
        <v>337</v>
      </c>
      <c r="B1554" s="203"/>
      <c r="C1554" s="203"/>
      <c r="D1554" s="203"/>
      <c r="E1554" s="51" t="s">
        <v>27</v>
      </c>
      <c r="F1554" s="52">
        <v>5.6800000000000003E-2</v>
      </c>
      <c r="G1554" s="19">
        <v>25</v>
      </c>
      <c r="H1554" s="53">
        <v>1.42</v>
      </c>
    </row>
    <row r="1555" spans="1:8" ht="26.1" customHeight="1">
      <c r="A1555" s="202" t="s">
        <v>204</v>
      </c>
      <c r="B1555" s="203"/>
      <c r="C1555" s="203"/>
      <c r="D1555" s="203"/>
      <c r="E1555" s="51" t="s">
        <v>182</v>
      </c>
      <c r="F1555" s="52">
        <v>0.55779999999999996</v>
      </c>
      <c r="G1555" s="19">
        <v>0.01</v>
      </c>
      <c r="H1555" s="53">
        <v>0.01</v>
      </c>
    </row>
    <row r="1556" spans="1:8" ht="26.1" customHeight="1">
      <c r="A1556" s="202" t="s">
        <v>205</v>
      </c>
      <c r="B1556" s="203"/>
      <c r="C1556" s="203"/>
      <c r="D1556" s="203"/>
      <c r="E1556" s="51" t="s">
        <v>182</v>
      </c>
      <c r="F1556" s="52">
        <v>0.55779999999999996</v>
      </c>
      <c r="G1556" s="19">
        <v>0.43</v>
      </c>
      <c r="H1556" s="53">
        <v>0.24</v>
      </c>
    </row>
    <row r="1557" spans="1:8" ht="26.1" customHeight="1">
      <c r="A1557" s="202" t="s">
        <v>208</v>
      </c>
      <c r="B1557" s="203"/>
      <c r="C1557" s="203"/>
      <c r="D1557" s="203"/>
      <c r="E1557" s="51" t="s">
        <v>209</v>
      </c>
      <c r="F1557" s="52">
        <v>8.9303799999999997E-4</v>
      </c>
      <c r="G1557" s="19">
        <v>47.47</v>
      </c>
      <c r="H1557" s="53">
        <v>0.04</v>
      </c>
    </row>
    <row r="1558" spans="1:8" ht="26.1" customHeight="1">
      <c r="A1558" s="202" t="s">
        <v>210</v>
      </c>
      <c r="B1558" s="203"/>
      <c r="C1558" s="203"/>
      <c r="D1558" s="203"/>
      <c r="E1558" s="51" t="s">
        <v>209</v>
      </c>
      <c r="F1558" s="52">
        <v>7.6611600000000002E-3</v>
      </c>
      <c r="G1558" s="19">
        <v>8.9</v>
      </c>
      <c r="H1558" s="53">
        <v>7.0000000000000007E-2</v>
      </c>
    </row>
    <row r="1559" spans="1:8" ht="26.1" customHeight="1">
      <c r="A1559" s="202" t="s">
        <v>211</v>
      </c>
      <c r="B1559" s="203"/>
      <c r="C1559" s="203"/>
      <c r="D1559" s="203"/>
      <c r="E1559" s="51" t="s">
        <v>2</v>
      </c>
      <c r="F1559" s="52">
        <v>6.2187560000000003E-2</v>
      </c>
      <c r="G1559" s="19">
        <v>1.1000000000000001</v>
      </c>
      <c r="H1559" s="53">
        <v>7.0000000000000007E-2</v>
      </c>
    </row>
    <row r="1560" spans="1:8" ht="26.1" customHeight="1">
      <c r="A1560" s="202" t="s">
        <v>212</v>
      </c>
      <c r="B1560" s="203"/>
      <c r="C1560" s="203"/>
      <c r="D1560" s="203"/>
      <c r="E1560" s="51" t="s">
        <v>2</v>
      </c>
      <c r="F1560" s="52">
        <v>1.476106E-3</v>
      </c>
      <c r="G1560" s="19">
        <v>29.37</v>
      </c>
      <c r="H1560" s="53">
        <v>0.04</v>
      </c>
    </row>
    <row r="1561" spans="1:8" ht="26.1" customHeight="1">
      <c r="A1561" s="202" t="s">
        <v>213</v>
      </c>
      <c r="B1561" s="203"/>
      <c r="C1561" s="203"/>
      <c r="D1561" s="203"/>
      <c r="E1561" s="51" t="s">
        <v>2</v>
      </c>
      <c r="F1561" s="52">
        <v>4.471994E-3</v>
      </c>
      <c r="G1561" s="19">
        <v>5.62</v>
      </c>
      <c r="H1561" s="53">
        <v>0.03</v>
      </c>
    </row>
    <row r="1562" spans="1:8" ht="26.1" customHeight="1">
      <c r="A1562" s="202" t="s">
        <v>214</v>
      </c>
      <c r="B1562" s="203"/>
      <c r="C1562" s="203"/>
      <c r="D1562" s="203"/>
      <c r="E1562" s="51" t="s">
        <v>2</v>
      </c>
      <c r="F1562" s="52">
        <v>5.0587439999999996E-3</v>
      </c>
      <c r="G1562" s="19">
        <v>5.21</v>
      </c>
      <c r="H1562" s="53">
        <v>0.03</v>
      </c>
    </row>
    <row r="1563" spans="1:8" ht="26.1" customHeight="1">
      <c r="A1563" s="202" t="s">
        <v>201</v>
      </c>
      <c r="B1563" s="203"/>
      <c r="C1563" s="203"/>
      <c r="D1563" s="203"/>
      <c r="E1563" s="51" t="s">
        <v>2</v>
      </c>
      <c r="F1563" s="52">
        <v>8.4311399999999995E-4</v>
      </c>
      <c r="G1563" s="19">
        <v>20.47</v>
      </c>
      <c r="H1563" s="53">
        <v>0.02</v>
      </c>
    </row>
    <row r="1564" spans="1:8" ht="26.1" customHeight="1">
      <c r="A1564" s="202" t="s">
        <v>215</v>
      </c>
      <c r="B1564" s="203"/>
      <c r="C1564" s="203"/>
      <c r="D1564" s="203"/>
      <c r="E1564" s="51" t="s">
        <v>2</v>
      </c>
      <c r="F1564" s="52">
        <v>8.4311399999999995E-4</v>
      </c>
      <c r="G1564" s="19">
        <v>9.23</v>
      </c>
      <c r="H1564" s="53">
        <v>0.01</v>
      </c>
    </row>
    <row r="1565" spans="1:8" ht="26.1" customHeight="1">
      <c r="A1565" s="202" t="s">
        <v>216</v>
      </c>
      <c r="B1565" s="203"/>
      <c r="C1565" s="203"/>
      <c r="D1565" s="203"/>
      <c r="E1565" s="51" t="s">
        <v>2</v>
      </c>
      <c r="F1565" s="52">
        <v>1.5227940000000001E-3</v>
      </c>
      <c r="G1565" s="19">
        <v>6.79</v>
      </c>
      <c r="H1565" s="53">
        <v>0.01</v>
      </c>
    </row>
    <row r="1566" spans="1:8" ht="26.1" customHeight="1">
      <c r="A1566" s="202" t="s">
        <v>403</v>
      </c>
      <c r="B1566" s="203"/>
      <c r="C1566" s="203"/>
      <c r="D1566" s="203"/>
      <c r="E1566" s="51" t="s">
        <v>27</v>
      </c>
      <c r="F1566" s="52">
        <v>6.4000000000000003E-3</v>
      </c>
      <c r="G1566" s="19">
        <v>58.96</v>
      </c>
      <c r="H1566" s="53">
        <v>0.38</v>
      </c>
    </row>
    <row r="1567" spans="1:8" ht="26.1" customHeight="1">
      <c r="A1567" s="202" t="s">
        <v>313</v>
      </c>
      <c r="B1567" s="203"/>
      <c r="C1567" s="203"/>
      <c r="D1567" s="203"/>
      <c r="E1567" s="51" t="s">
        <v>199</v>
      </c>
      <c r="F1567" s="52">
        <v>3.1779000000000002E-2</v>
      </c>
      <c r="G1567" s="19">
        <v>4.3</v>
      </c>
      <c r="H1567" s="53">
        <v>0.14000000000000001</v>
      </c>
    </row>
    <row r="1568" spans="1:8" ht="26.1" customHeight="1">
      <c r="A1568" s="202" t="s">
        <v>206</v>
      </c>
      <c r="B1568" s="203"/>
      <c r="C1568" s="203"/>
      <c r="D1568" s="203"/>
      <c r="E1568" s="51" t="s">
        <v>182</v>
      </c>
      <c r="F1568" s="52">
        <v>0.55779999999999996</v>
      </c>
      <c r="G1568" s="19">
        <v>0.02</v>
      </c>
      <c r="H1568" s="53">
        <v>0.01</v>
      </c>
    </row>
    <row r="1569" spans="1:8" ht="26.1" customHeight="1">
      <c r="A1569" s="202" t="s">
        <v>207</v>
      </c>
      <c r="B1569" s="203"/>
      <c r="C1569" s="203"/>
      <c r="D1569" s="203"/>
      <c r="E1569" s="51" t="s">
        <v>182</v>
      </c>
      <c r="F1569" s="52">
        <v>0.55779999999999996</v>
      </c>
      <c r="G1569" s="19">
        <v>0.37</v>
      </c>
      <c r="H1569" s="53">
        <v>0.21</v>
      </c>
    </row>
    <row r="1570" spans="1:8" ht="26.1" customHeight="1">
      <c r="A1570" s="202" t="s">
        <v>404</v>
      </c>
      <c r="B1570" s="203"/>
      <c r="C1570" s="203"/>
      <c r="D1570" s="203"/>
      <c r="E1570" s="51" t="s">
        <v>4</v>
      </c>
      <c r="F1570" s="52">
        <v>1.0174000000000001</v>
      </c>
      <c r="G1570" s="19">
        <v>51.21</v>
      </c>
      <c r="H1570" s="53">
        <v>52.1</v>
      </c>
    </row>
    <row r="1571" spans="1:8" ht="26.1" customHeight="1">
      <c r="A1571" s="197" t="s">
        <v>218</v>
      </c>
      <c r="B1571" s="198"/>
      <c r="C1571" s="198"/>
      <c r="D1571" s="198"/>
      <c r="E1571" s="198"/>
      <c r="F1571" s="199"/>
      <c r="G1571" s="198"/>
      <c r="H1571" s="20">
        <v>55.42</v>
      </c>
    </row>
    <row r="1572" spans="1:8" ht="26.1" customHeight="1">
      <c r="A1572" s="200" t="s">
        <v>219</v>
      </c>
      <c r="B1572" s="201"/>
      <c r="C1572" s="201"/>
      <c r="D1572" s="201"/>
      <c r="E1572" s="201"/>
      <c r="F1572" s="224"/>
      <c r="G1572" s="201"/>
      <c r="H1572" s="50">
        <v>61.43</v>
      </c>
    </row>
    <row r="1573" spans="1:8" ht="26.1" customHeight="1">
      <c r="A1573" s="200" t="s">
        <v>220</v>
      </c>
      <c r="B1573" s="201"/>
      <c r="C1573" s="201"/>
      <c r="D1573" s="201"/>
      <c r="E1573" s="201"/>
      <c r="F1573" s="224"/>
      <c r="G1573" s="201"/>
      <c r="H1573" s="50">
        <v>15.38</v>
      </c>
    </row>
    <row r="1574" spans="1:8" ht="26.1" customHeight="1">
      <c r="A1574" s="200" t="s">
        <v>221</v>
      </c>
      <c r="B1574" s="201"/>
      <c r="C1574" s="201"/>
      <c r="D1574" s="201"/>
      <c r="E1574" s="201"/>
      <c r="F1574" s="224"/>
      <c r="G1574" s="201"/>
      <c r="H1574" s="50">
        <v>76.8</v>
      </c>
    </row>
    <row r="1575" spans="1:8" ht="26.1" customHeight="1">
      <c r="A1575" s="202"/>
      <c r="B1575" s="203"/>
      <c r="C1575" s="203"/>
      <c r="D1575" s="203"/>
      <c r="E1575" s="203"/>
      <c r="F1575" s="225"/>
      <c r="G1575" s="203"/>
      <c r="H1575" s="226"/>
    </row>
    <row r="1576" spans="1:8" ht="26.1" customHeight="1">
      <c r="A1576" s="200" t="s">
        <v>405</v>
      </c>
      <c r="B1576" s="201"/>
      <c r="C1576" s="201"/>
      <c r="D1576" s="201"/>
      <c r="E1576" s="220" t="s">
        <v>241</v>
      </c>
      <c r="F1576" s="221"/>
      <c r="G1576" s="222"/>
      <c r="H1576" s="223"/>
    </row>
    <row r="1577" spans="1:8" ht="26.1" customHeight="1">
      <c r="A1577" s="204" t="s">
        <v>406</v>
      </c>
      <c r="B1577" s="205"/>
      <c r="C1577" s="205"/>
      <c r="D1577" s="205"/>
      <c r="E1577" s="205"/>
      <c r="F1577" s="206"/>
      <c r="G1577" s="205"/>
      <c r="H1577" s="207"/>
    </row>
    <row r="1578" spans="1:8" ht="26.1" customHeight="1">
      <c r="A1578" s="200" t="s">
        <v>177</v>
      </c>
      <c r="B1578" s="201"/>
      <c r="C1578" s="201"/>
      <c r="D1578" s="201"/>
      <c r="E1578" s="47" t="s">
        <v>2</v>
      </c>
      <c r="F1578" s="48" t="s">
        <v>178</v>
      </c>
      <c r="G1578" s="49" t="s">
        <v>179</v>
      </c>
      <c r="H1578" s="50" t="s">
        <v>180</v>
      </c>
    </row>
    <row r="1579" spans="1:8" ht="26.1" customHeight="1">
      <c r="A1579" s="202" t="s">
        <v>181</v>
      </c>
      <c r="B1579" s="203"/>
      <c r="C1579" s="203"/>
      <c r="D1579" s="203"/>
      <c r="E1579" s="51" t="s">
        <v>182</v>
      </c>
      <c r="F1579" s="52">
        <v>0.37478100800000003</v>
      </c>
      <c r="G1579" s="19">
        <v>4.68</v>
      </c>
      <c r="H1579" s="53">
        <v>1.75</v>
      </c>
    </row>
    <row r="1580" spans="1:8" ht="26.1" customHeight="1">
      <c r="A1580" s="202" t="s">
        <v>239</v>
      </c>
      <c r="B1580" s="203"/>
      <c r="C1580" s="203"/>
      <c r="D1580" s="203"/>
      <c r="E1580" s="51" t="s">
        <v>182</v>
      </c>
      <c r="F1580" s="52">
        <v>0.36615599999999998</v>
      </c>
      <c r="G1580" s="19">
        <v>6.65</v>
      </c>
      <c r="H1580" s="53">
        <v>2.4300000000000002</v>
      </c>
    </row>
    <row r="1581" spans="1:8" ht="26.1" customHeight="1">
      <c r="A1581" s="197" t="s">
        <v>184</v>
      </c>
      <c r="B1581" s="198"/>
      <c r="C1581" s="198"/>
      <c r="D1581" s="198"/>
      <c r="E1581" s="198"/>
      <c r="F1581" s="199"/>
      <c r="G1581" s="198"/>
      <c r="H1581" s="53">
        <v>4.1900000000000004</v>
      </c>
    </row>
    <row r="1582" spans="1:8" ht="26.1" customHeight="1">
      <c r="A1582" s="197" t="s">
        <v>185</v>
      </c>
      <c r="B1582" s="198"/>
      <c r="C1582" s="198"/>
      <c r="D1582" s="198"/>
      <c r="E1582" s="198"/>
      <c r="F1582" s="199"/>
      <c r="G1582" s="198"/>
      <c r="H1582" s="20">
        <v>3.66</v>
      </c>
    </row>
    <row r="1583" spans="1:8" ht="26.1" customHeight="1">
      <c r="A1583" s="197" t="s">
        <v>186</v>
      </c>
      <c r="B1583" s="198"/>
      <c r="C1583" s="198"/>
      <c r="D1583" s="198"/>
      <c r="E1583" s="198"/>
      <c r="F1583" s="199"/>
      <c r="G1583" s="198"/>
      <c r="H1583" s="20">
        <v>7.85</v>
      </c>
    </row>
    <row r="1584" spans="1:8" ht="26.1" customHeight="1">
      <c r="A1584" s="200" t="s">
        <v>187</v>
      </c>
      <c r="B1584" s="201"/>
      <c r="C1584" s="201"/>
      <c r="D1584" s="201"/>
      <c r="E1584" s="47" t="s">
        <v>2</v>
      </c>
      <c r="F1584" s="48" t="s">
        <v>188</v>
      </c>
      <c r="G1584" s="49" t="s">
        <v>179</v>
      </c>
      <c r="H1584" s="50" t="s">
        <v>180</v>
      </c>
    </row>
    <row r="1585" spans="1:8" ht="26.1" customHeight="1">
      <c r="A1585" s="202" t="s">
        <v>189</v>
      </c>
      <c r="B1585" s="203"/>
      <c r="C1585" s="203"/>
      <c r="D1585" s="203"/>
      <c r="E1585" s="51" t="s">
        <v>2</v>
      </c>
      <c r="F1585" s="52">
        <v>3.2125999999999997E-5</v>
      </c>
      <c r="G1585" s="19">
        <v>590.54999999999995</v>
      </c>
      <c r="H1585" s="53">
        <v>0.02</v>
      </c>
    </row>
    <row r="1586" spans="1:8" ht="26.1" customHeight="1">
      <c r="A1586" s="202" t="s">
        <v>190</v>
      </c>
      <c r="B1586" s="203"/>
      <c r="C1586" s="203"/>
      <c r="D1586" s="203"/>
      <c r="E1586" s="51" t="s">
        <v>2</v>
      </c>
      <c r="F1586" s="52">
        <v>3.2125999999999997E-5</v>
      </c>
      <c r="G1586" s="19">
        <v>716.26</v>
      </c>
      <c r="H1586" s="53">
        <v>0.02</v>
      </c>
    </row>
    <row r="1587" spans="1:8" ht="26.1" customHeight="1">
      <c r="A1587" s="202" t="s">
        <v>191</v>
      </c>
      <c r="B1587" s="203"/>
      <c r="C1587" s="203"/>
      <c r="D1587" s="203"/>
      <c r="E1587" s="51" t="s">
        <v>2</v>
      </c>
      <c r="F1587" s="52">
        <v>4.9317999999999998E-5</v>
      </c>
      <c r="G1587" s="19">
        <v>694.73</v>
      </c>
      <c r="H1587" s="53">
        <v>0.03</v>
      </c>
    </row>
    <row r="1588" spans="1:8" ht="26.1" customHeight="1">
      <c r="A1588" s="202" t="s">
        <v>192</v>
      </c>
      <c r="B1588" s="203"/>
      <c r="C1588" s="203"/>
      <c r="D1588" s="203"/>
      <c r="E1588" s="51" t="s">
        <v>2</v>
      </c>
      <c r="F1588" s="52">
        <v>3.9483999999999997E-5</v>
      </c>
      <c r="G1588" s="19">
        <v>218.74</v>
      </c>
      <c r="H1588" s="53">
        <v>0.01</v>
      </c>
    </row>
    <row r="1589" spans="1:8" ht="26.1" customHeight="1">
      <c r="A1589" s="202" t="s">
        <v>202</v>
      </c>
      <c r="B1589" s="203"/>
      <c r="C1589" s="203"/>
      <c r="D1589" s="203"/>
      <c r="E1589" s="51" t="s">
        <v>2</v>
      </c>
      <c r="F1589" s="52">
        <v>1.4984800000000001E-4</v>
      </c>
      <c r="G1589" s="19">
        <v>208.52</v>
      </c>
      <c r="H1589" s="53">
        <v>0.03</v>
      </c>
    </row>
    <row r="1590" spans="1:8" ht="26.1" customHeight="1">
      <c r="A1590" s="202" t="s">
        <v>203</v>
      </c>
      <c r="B1590" s="203"/>
      <c r="C1590" s="203"/>
      <c r="D1590" s="203"/>
      <c r="E1590" s="51" t="s">
        <v>2</v>
      </c>
      <c r="F1590" s="52">
        <v>1.9727199999999999E-4</v>
      </c>
      <c r="G1590" s="19">
        <v>138.4</v>
      </c>
      <c r="H1590" s="53">
        <v>0.03</v>
      </c>
    </row>
    <row r="1591" spans="1:8" ht="26.1" customHeight="1">
      <c r="A1591" s="202" t="s">
        <v>208</v>
      </c>
      <c r="B1591" s="203"/>
      <c r="C1591" s="203"/>
      <c r="D1591" s="203"/>
      <c r="E1591" s="51" t="s">
        <v>209</v>
      </c>
      <c r="F1591" s="52">
        <v>1.166296E-3</v>
      </c>
      <c r="G1591" s="19">
        <v>47.47</v>
      </c>
      <c r="H1591" s="53">
        <v>0.06</v>
      </c>
    </row>
    <row r="1592" spans="1:8" ht="26.1" customHeight="1">
      <c r="A1592" s="202" t="s">
        <v>195</v>
      </c>
      <c r="B1592" s="203"/>
      <c r="C1592" s="203"/>
      <c r="D1592" s="203"/>
      <c r="E1592" s="51" t="s">
        <v>2</v>
      </c>
      <c r="F1592" s="52">
        <v>9.03534E-4</v>
      </c>
      <c r="G1592" s="19">
        <v>168.13</v>
      </c>
      <c r="H1592" s="53">
        <v>0.15</v>
      </c>
    </row>
    <row r="1593" spans="1:8" ht="26.1" customHeight="1">
      <c r="A1593" s="202" t="s">
        <v>196</v>
      </c>
      <c r="B1593" s="203"/>
      <c r="C1593" s="203"/>
      <c r="D1593" s="203"/>
      <c r="E1593" s="51" t="s">
        <v>2</v>
      </c>
      <c r="F1593" s="52">
        <v>5.24506E-4</v>
      </c>
      <c r="G1593" s="19">
        <v>116.2</v>
      </c>
      <c r="H1593" s="53">
        <v>0.06</v>
      </c>
    </row>
    <row r="1594" spans="1:8" ht="26.1" customHeight="1">
      <c r="A1594" s="202" t="s">
        <v>197</v>
      </c>
      <c r="B1594" s="203"/>
      <c r="C1594" s="203"/>
      <c r="D1594" s="203"/>
      <c r="E1594" s="51" t="s">
        <v>2</v>
      </c>
      <c r="F1594" s="52">
        <v>7.8311600000000004E-4</v>
      </c>
      <c r="G1594" s="19">
        <v>132.27000000000001</v>
      </c>
      <c r="H1594" s="53">
        <v>0.1</v>
      </c>
    </row>
    <row r="1595" spans="1:8" ht="26.1" customHeight="1">
      <c r="A1595" s="202" t="s">
        <v>198</v>
      </c>
      <c r="B1595" s="203"/>
      <c r="C1595" s="203"/>
      <c r="D1595" s="203"/>
      <c r="E1595" s="51" t="s">
        <v>199</v>
      </c>
      <c r="F1595" s="52">
        <v>1.101098E-3</v>
      </c>
      <c r="G1595" s="19">
        <v>17.21</v>
      </c>
      <c r="H1595" s="53">
        <v>0.02</v>
      </c>
    </row>
    <row r="1596" spans="1:8" ht="26.1" customHeight="1">
      <c r="A1596" s="202" t="s">
        <v>200</v>
      </c>
      <c r="B1596" s="203"/>
      <c r="C1596" s="203"/>
      <c r="D1596" s="203"/>
      <c r="E1596" s="51" t="s">
        <v>2</v>
      </c>
      <c r="F1596" s="52">
        <v>4.84148E-4</v>
      </c>
      <c r="G1596" s="19">
        <v>112</v>
      </c>
      <c r="H1596" s="53">
        <v>0.05</v>
      </c>
    </row>
    <row r="1597" spans="1:8" ht="26.1" customHeight="1">
      <c r="A1597" s="202" t="s">
        <v>201</v>
      </c>
      <c r="B1597" s="203"/>
      <c r="C1597" s="203"/>
      <c r="D1597" s="203"/>
      <c r="E1597" s="51" t="s">
        <v>2</v>
      </c>
      <c r="F1597" s="52">
        <v>1.101098E-3</v>
      </c>
      <c r="G1597" s="19">
        <v>20.47</v>
      </c>
      <c r="H1597" s="53">
        <v>0.02</v>
      </c>
    </row>
    <row r="1598" spans="1:8" ht="26.1" customHeight="1">
      <c r="A1598" s="202" t="s">
        <v>215</v>
      </c>
      <c r="B1598" s="203"/>
      <c r="C1598" s="203"/>
      <c r="D1598" s="203"/>
      <c r="E1598" s="51" t="s">
        <v>2</v>
      </c>
      <c r="F1598" s="52">
        <v>1.101098E-3</v>
      </c>
      <c r="G1598" s="19">
        <v>9.23</v>
      </c>
      <c r="H1598" s="53">
        <v>0.01</v>
      </c>
    </row>
    <row r="1599" spans="1:8" ht="26.1" customHeight="1">
      <c r="A1599" s="202" t="s">
        <v>407</v>
      </c>
      <c r="B1599" s="203"/>
      <c r="C1599" s="203"/>
      <c r="D1599" s="203"/>
      <c r="E1599" s="51" t="s">
        <v>13</v>
      </c>
      <c r="F1599" s="52">
        <v>1.0049999999999999</v>
      </c>
      <c r="G1599" s="19">
        <v>21.39</v>
      </c>
      <c r="H1599" s="53">
        <v>21.5</v>
      </c>
    </row>
    <row r="1600" spans="1:8" ht="26.1" customHeight="1">
      <c r="A1600" s="202" t="s">
        <v>337</v>
      </c>
      <c r="B1600" s="203"/>
      <c r="C1600" s="203"/>
      <c r="D1600" s="203"/>
      <c r="E1600" s="51" t="s">
        <v>27</v>
      </c>
      <c r="F1600" s="52">
        <v>8.1499999999999993E-3</v>
      </c>
      <c r="G1600" s="19">
        <v>25</v>
      </c>
      <c r="H1600" s="53">
        <v>0.2</v>
      </c>
    </row>
    <row r="1601" spans="1:8" ht="26.1" customHeight="1">
      <c r="A1601" s="202" t="s">
        <v>338</v>
      </c>
      <c r="B1601" s="203"/>
      <c r="C1601" s="203"/>
      <c r="D1601" s="203"/>
      <c r="E1601" s="51" t="s">
        <v>231</v>
      </c>
      <c r="F1601" s="52">
        <v>0.44151000000000001</v>
      </c>
      <c r="G1601" s="19">
        <v>0.5</v>
      </c>
      <c r="H1601" s="53">
        <v>0.22</v>
      </c>
    </row>
    <row r="1602" spans="1:8" ht="26.1" customHeight="1">
      <c r="A1602" s="202" t="s">
        <v>204</v>
      </c>
      <c r="B1602" s="203"/>
      <c r="C1602" s="203"/>
      <c r="D1602" s="203"/>
      <c r="E1602" s="51" t="s">
        <v>182</v>
      </c>
      <c r="F1602" s="52">
        <v>0.72848000000000002</v>
      </c>
      <c r="G1602" s="19">
        <v>0.01</v>
      </c>
      <c r="H1602" s="53">
        <v>0.01</v>
      </c>
    </row>
    <row r="1603" spans="1:8" ht="26.1" customHeight="1">
      <c r="A1603" s="202" t="s">
        <v>205</v>
      </c>
      <c r="B1603" s="203"/>
      <c r="C1603" s="203"/>
      <c r="D1603" s="203"/>
      <c r="E1603" s="51" t="s">
        <v>182</v>
      </c>
      <c r="F1603" s="52">
        <v>0.72848000000000002</v>
      </c>
      <c r="G1603" s="19">
        <v>0.43</v>
      </c>
      <c r="H1603" s="53">
        <v>0.31</v>
      </c>
    </row>
    <row r="1604" spans="1:8" ht="26.1" customHeight="1">
      <c r="A1604" s="202" t="s">
        <v>206</v>
      </c>
      <c r="B1604" s="203"/>
      <c r="C1604" s="203"/>
      <c r="D1604" s="203"/>
      <c r="E1604" s="51" t="s">
        <v>182</v>
      </c>
      <c r="F1604" s="52">
        <v>0.72848000000000002</v>
      </c>
      <c r="G1604" s="19">
        <v>0.02</v>
      </c>
      <c r="H1604" s="53">
        <v>0.01</v>
      </c>
    </row>
    <row r="1605" spans="1:8" ht="26.1" customHeight="1">
      <c r="A1605" s="202" t="s">
        <v>207</v>
      </c>
      <c r="B1605" s="203"/>
      <c r="C1605" s="203"/>
      <c r="D1605" s="203"/>
      <c r="E1605" s="51" t="s">
        <v>182</v>
      </c>
      <c r="F1605" s="52">
        <v>0.72848000000000002</v>
      </c>
      <c r="G1605" s="19">
        <v>0.37</v>
      </c>
      <c r="H1605" s="53">
        <v>0.27</v>
      </c>
    </row>
    <row r="1606" spans="1:8" ht="26.1" customHeight="1">
      <c r="A1606" s="202" t="s">
        <v>210</v>
      </c>
      <c r="B1606" s="203"/>
      <c r="C1606" s="203"/>
      <c r="D1606" s="203"/>
      <c r="E1606" s="51" t="s">
        <v>209</v>
      </c>
      <c r="F1606" s="52">
        <v>1.0005381000000001E-2</v>
      </c>
      <c r="G1606" s="19">
        <v>8.9</v>
      </c>
      <c r="H1606" s="53">
        <v>0.09</v>
      </c>
    </row>
    <row r="1607" spans="1:8" ht="26.1" customHeight="1">
      <c r="A1607" s="202" t="s">
        <v>211</v>
      </c>
      <c r="B1607" s="203"/>
      <c r="C1607" s="203"/>
      <c r="D1607" s="203"/>
      <c r="E1607" s="51" t="s">
        <v>2</v>
      </c>
      <c r="F1607" s="52">
        <v>8.1216195000000005E-2</v>
      </c>
      <c r="G1607" s="19">
        <v>1.1000000000000001</v>
      </c>
      <c r="H1607" s="53">
        <v>0.09</v>
      </c>
    </row>
    <row r="1608" spans="1:8" ht="26.1" customHeight="1">
      <c r="A1608" s="202" t="s">
        <v>212</v>
      </c>
      <c r="B1608" s="203"/>
      <c r="C1608" s="203"/>
      <c r="D1608" s="203"/>
      <c r="E1608" s="51" t="s">
        <v>2</v>
      </c>
      <c r="F1608" s="52">
        <v>1.9277770000000001E-3</v>
      </c>
      <c r="G1608" s="19">
        <v>29.37</v>
      </c>
      <c r="H1608" s="53">
        <v>0.06</v>
      </c>
    </row>
    <row r="1609" spans="1:8" ht="26.1" customHeight="1">
      <c r="A1609" s="202" t="s">
        <v>213</v>
      </c>
      <c r="B1609" s="203"/>
      <c r="C1609" s="203"/>
      <c r="D1609" s="203"/>
      <c r="E1609" s="51" t="s">
        <v>2</v>
      </c>
      <c r="F1609" s="52">
        <v>5.8403700000000001E-3</v>
      </c>
      <c r="G1609" s="19">
        <v>5.62</v>
      </c>
      <c r="H1609" s="53">
        <v>0.03</v>
      </c>
    </row>
    <row r="1610" spans="1:8" ht="26.1" customHeight="1">
      <c r="A1610" s="202" t="s">
        <v>214</v>
      </c>
      <c r="B1610" s="203"/>
      <c r="C1610" s="203"/>
      <c r="D1610" s="203"/>
      <c r="E1610" s="51" t="s">
        <v>2</v>
      </c>
      <c r="F1610" s="52">
        <v>6.6066579999999996E-3</v>
      </c>
      <c r="G1610" s="19">
        <v>5.21</v>
      </c>
      <c r="H1610" s="53">
        <v>0.03</v>
      </c>
    </row>
    <row r="1611" spans="1:8" ht="26.1" customHeight="1">
      <c r="A1611" s="202" t="s">
        <v>216</v>
      </c>
      <c r="B1611" s="203"/>
      <c r="C1611" s="203"/>
      <c r="D1611" s="203"/>
      <c r="E1611" s="51" t="s">
        <v>2</v>
      </c>
      <c r="F1611" s="52">
        <v>1.9887500000000001E-3</v>
      </c>
      <c r="G1611" s="19">
        <v>6.79</v>
      </c>
      <c r="H1611" s="53">
        <v>0.01</v>
      </c>
    </row>
    <row r="1612" spans="1:8" ht="26.1" customHeight="1">
      <c r="A1612" s="197" t="s">
        <v>218</v>
      </c>
      <c r="B1612" s="198"/>
      <c r="C1612" s="198"/>
      <c r="D1612" s="198"/>
      <c r="E1612" s="198"/>
      <c r="F1612" s="199"/>
      <c r="G1612" s="198"/>
      <c r="H1612" s="20">
        <v>23.46</v>
      </c>
    </row>
    <row r="1613" spans="1:8" ht="26.1" customHeight="1">
      <c r="A1613" s="200" t="s">
        <v>219</v>
      </c>
      <c r="B1613" s="201"/>
      <c r="C1613" s="201"/>
      <c r="D1613" s="201"/>
      <c r="E1613" s="201"/>
      <c r="F1613" s="224"/>
      <c r="G1613" s="201"/>
      <c r="H1613" s="50">
        <v>31.31</v>
      </c>
    </row>
    <row r="1614" spans="1:8" ht="26.1" customHeight="1">
      <c r="A1614" s="200" t="s">
        <v>220</v>
      </c>
      <c r="B1614" s="201"/>
      <c r="C1614" s="201"/>
      <c r="D1614" s="201"/>
      <c r="E1614" s="201"/>
      <c r="F1614" s="224"/>
      <c r="G1614" s="201"/>
      <c r="H1614" s="50">
        <v>7.84</v>
      </c>
    </row>
    <row r="1615" spans="1:8" ht="26.1" customHeight="1">
      <c r="A1615" s="200" t="s">
        <v>221</v>
      </c>
      <c r="B1615" s="201"/>
      <c r="C1615" s="201"/>
      <c r="D1615" s="201"/>
      <c r="E1615" s="201"/>
      <c r="F1615" s="224"/>
      <c r="G1615" s="201"/>
      <c r="H1615" s="50">
        <v>39.15</v>
      </c>
    </row>
    <row r="1616" spans="1:8" ht="26.1" customHeight="1">
      <c r="A1616" s="202"/>
      <c r="B1616" s="203"/>
      <c r="C1616" s="203"/>
      <c r="D1616" s="203"/>
      <c r="E1616" s="203"/>
      <c r="F1616" s="225"/>
      <c r="G1616" s="203"/>
      <c r="H1616" s="226"/>
    </row>
    <row r="1617" spans="1:8" ht="26.1" customHeight="1">
      <c r="A1617" s="200" t="s">
        <v>408</v>
      </c>
      <c r="B1617" s="201"/>
      <c r="C1617" s="201"/>
      <c r="D1617" s="201"/>
      <c r="E1617" s="220" t="s">
        <v>305</v>
      </c>
      <c r="F1617" s="221"/>
      <c r="G1617" s="222"/>
      <c r="H1617" s="223"/>
    </row>
    <row r="1618" spans="1:8" ht="26.1" customHeight="1">
      <c r="A1618" s="204" t="s">
        <v>409</v>
      </c>
      <c r="B1618" s="205"/>
      <c r="C1618" s="205"/>
      <c r="D1618" s="205"/>
      <c r="E1618" s="205"/>
      <c r="F1618" s="206"/>
      <c r="G1618" s="205"/>
      <c r="H1618" s="207"/>
    </row>
    <row r="1619" spans="1:8" ht="26.1" customHeight="1">
      <c r="A1619" s="200" t="s">
        <v>177</v>
      </c>
      <c r="B1619" s="201"/>
      <c r="C1619" s="201"/>
      <c r="D1619" s="201"/>
      <c r="E1619" s="47" t="s">
        <v>2</v>
      </c>
      <c r="F1619" s="48" t="s">
        <v>178</v>
      </c>
      <c r="G1619" s="49" t="s">
        <v>179</v>
      </c>
      <c r="H1619" s="50" t="s">
        <v>180</v>
      </c>
    </row>
    <row r="1620" spans="1:8" ht="26.1" customHeight="1">
      <c r="A1620" s="202" t="s">
        <v>181</v>
      </c>
      <c r="B1620" s="203"/>
      <c r="C1620" s="203"/>
      <c r="D1620" s="203"/>
      <c r="E1620" s="51" t="s">
        <v>182</v>
      </c>
      <c r="F1620" s="52">
        <v>7.4328549190000004</v>
      </c>
      <c r="G1620" s="19">
        <v>4.68</v>
      </c>
      <c r="H1620" s="53">
        <v>34.79</v>
      </c>
    </row>
    <row r="1621" spans="1:8" ht="26.1" customHeight="1">
      <c r="A1621" s="202" t="s">
        <v>239</v>
      </c>
      <c r="B1621" s="203"/>
      <c r="C1621" s="203"/>
      <c r="D1621" s="203"/>
      <c r="E1621" s="51" t="s">
        <v>182</v>
      </c>
      <c r="F1621" s="52">
        <v>2.0169093</v>
      </c>
      <c r="G1621" s="19">
        <v>6.65</v>
      </c>
      <c r="H1621" s="53">
        <v>13.41</v>
      </c>
    </row>
    <row r="1622" spans="1:8" ht="26.1" customHeight="1">
      <c r="A1622" s="202" t="s">
        <v>344</v>
      </c>
      <c r="B1622" s="203"/>
      <c r="C1622" s="203"/>
      <c r="D1622" s="203"/>
      <c r="E1622" s="51" t="s">
        <v>182</v>
      </c>
      <c r="F1622" s="52">
        <v>1.95380336</v>
      </c>
      <c r="G1622" s="19">
        <v>4.75</v>
      </c>
      <c r="H1622" s="53">
        <v>9.2799999999999994</v>
      </c>
    </row>
    <row r="1623" spans="1:8" ht="26.1" customHeight="1">
      <c r="A1623" s="202" t="s">
        <v>225</v>
      </c>
      <c r="B1623" s="203"/>
      <c r="C1623" s="203"/>
      <c r="D1623" s="203"/>
      <c r="E1623" s="51" t="s">
        <v>182</v>
      </c>
      <c r="F1623" s="52">
        <v>2.2769808</v>
      </c>
      <c r="G1623" s="19">
        <v>6.65</v>
      </c>
      <c r="H1623" s="53">
        <v>15.14</v>
      </c>
    </row>
    <row r="1624" spans="1:8" ht="26.1" customHeight="1">
      <c r="A1624" s="197" t="s">
        <v>184</v>
      </c>
      <c r="B1624" s="198"/>
      <c r="C1624" s="198"/>
      <c r="D1624" s="198"/>
      <c r="E1624" s="198"/>
      <c r="F1624" s="199"/>
      <c r="G1624" s="198"/>
      <c r="H1624" s="53">
        <v>72.62</v>
      </c>
    </row>
    <row r="1625" spans="1:8" ht="26.1" customHeight="1">
      <c r="A1625" s="197" t="s">
        <v>185</v>
      </c>
      <c r="B1625" s="198"/>
      <c r="C1625" s="198"/>
      <c r="D1625" s="198"/>
      <c r="E1625" s="198"/>
      <c r="F1625" s="199"/>
      <c r="G1625" s="198"/>
      <c r="H1625" s="20">
        <v>63.47</v>
      </c>
    </row>
    <row r="1626" spans="1:8" ht="26.1" customHeight="1">
      <c r="A1626" s="197" t="s">
        <v>186</v>
      </c>
      <c r="B1626" s="198"/>
      <c r="C1626" s="198"/>
      <c r="D1626" s="198"/>
      <c r="E1626" s="198"/>
      <c r="F1626" s="199"/>
      <c r="G1626" s="198"/>
      <c r="H1626" s="20">
        <v>136.09</v>
      </c>
    </row>
    <row r="1627" spans="1:8" ht="26.1" customHeight="1">
      <c r="A1627" s="200" t="s">
        <v>187</v>
      </c>
      <c r="B1627" s="201"/>
      <c r="C1627" s="201"/>
      <c r="D1627" s="201"/>
      <c r="E1627" s="47" t="s">
        <v>2</v>
      </c>
      <c r="F1627" s="48" t="s">
        <v>188</v>
      </c>
      <c r="G1627" s="49" t="s">
        <v>179</v>
      </c>
      <c r="H1627" s="50" t="s">
        <v>180</v>
      </c>
    </row>
    <row r="1628" spans="1:8" ht="26.1" customHeight="1">
      <c r="A1628" s="202" t="s">
        <v>355</v>
      </c>
      <c r="B1628" s="203"/>
      <c r="C1628" s="203"/>
      <c r="D1628" s="203"/>
      <c r="E1628" s="51" t="s">
        <v>2</v>
      </c>
      <c r="F1628" s="52">
        <v>2.1351700000000001E-4</v>
      </c>
      <c r="G1628" s="19">
        <v>2949</v>
      </c>
      <c r="H1628" s="53">
        <v>0.63</v>
      </c>
    </row>
    <row r="1629" spans="1:8" ht="26.1" customHeight="1">
      <c r="A1629" s="202" t="s">
        <v>189</v>
      </c>
      <c r="B1629" s="203"/>
      <c r="C1629" s="203"/>
      <c r="D1629" s="203"/>
      <c r="E1629" s="51" t="s">
        <v>2</v>
      </c>
      <c r="F1629" s="52">
        <v>5.0921799999999998E-4</v>
      </c>
      <c r="G1629" s="19">
        <v>590.54999999999995</v>
      </c>
      <c r="H1629" s="53">
        <v>0.3</v>
      </c>
    </row>
    <row r="1630" spans="1:8" ht="26.1" customHeight="1">
      <c r="A1630" s="202" t="s">
        <v>191</v>
      </c>
      <c r="B1630" s="203"/>
      <c r="C1630" s="203"/>
      <c r="D1630" s="203"/>
      <c r="E1630" s="51" t="s">
        <v>2</v>
      </c>
      <c r="F1630" s="52">
        <v>7.8172400000000003E-4</v>
      </c>
      <c r="G1630" s="19">
        <v>694.73</v>
      </c>
      <c r="H1630" s="53">
        <v>0.54</v>
      </c>
    </row>
    <row r="1631" spans="1:8" ht="26.1" customHeight="1">
      <c r="A1631" s="202" t="s">
        <v>192</v>
      </c>
      <c r="B1631" s="203"/>
      <c r="C1631" s="203"/>
      <c r="D1631" s="203"/>
      <c r="E1631" s="51" t="s">
        <v>2</v>
      </c>
      <c r="F1631" s="52">
        <v>6.2584200000000004E-4</v>
      </c>
      <c r="G1631" s="19">
        <v>218.74</v>
      </c>
      <c r="H1631" s="53">
        <v>0.14000000000000001</v>
      </c>
    </row>
    <row r="1632" spans="1:8" ht="26.1" customHeight="1">
      <c r="A1632" s="202" t="s">
        <v>202</v>
      </c>
      <c r="B1632" s="203"/>
      <c r="C1632" s="203"/>
      <c r="D1632" s="203"/>
      <c r="E1632" s="51" t="s">
        <v>2</v>
      </c>
      <c r="F1632" s="52">
        <v>2.3751950000000001E-3</v>
      </c>
      <c r="G1632" s="19">
        <v>208.52</v>
      </c>
      <c r="H1632" s="53">
        <v>0.5</v>
      </c>
    </row>
    <row r="1633" spans="1:8" ht="26.1" customHeight="1">
      <c r="A1633" s="202" t="s">
        <v>190</v>
      </c>
      <c r="B1633" s="203"/>
      <c r="C1633" s="203"/>
      <c r="D1633" s="203"/>
      <c r="E1633" s="51" t="s">
        <v>2</v>
      </c>
      <c r="F1633" s="52">
        <v>5.0921799999999998E-4</v>
      </c>
      <c r="G1633" s="19">
        <v>716.26</v>
      </c>
      <c r="H1633" s="53">
        <v>0.36</v>
      </c>
    </row>
    <row r="1634" spans="1:8" ht="26.1" customHeight="1">
      <c r="A1634" s="202" t="s">
        <v>195</v>
      </c>
      <c r="B1634" s="203"/>
      <c r="C1634" s="203"/>
      <c r="D1634" s="203"/>
      <c r="E1634" s="51" t="s">
        <v>2</v>
      </c>
      <c r="F1634" s="52">
        <v>1.6728782000000001E-2</v>
      </c>
      <c r="G1634" s="19">
        <v>168.13</v>
      </c>
      <c r="H1634" s="53">
        <v>2.81</v>
      </c>
    </row>
    <row r="1635" spans="1:8" ht="26.1" customHeight="1">
      <c r="A1635" s="202" t="s">
        <v>196</v>
      </c>
      <c r="B1635" s="203"/>
      <c r="C1635" s="203"/>
      <c r="D1635" s="203"/>
      <c r="E1635" s="51" t="s">
        <v>2</v>
      </c>
      <c r="F1635" s="52">
        <v>9.7111369999999999E-3</v>
      </c>
      <c r="G1635" s="19">
        <v>116.2</v>
      </c>
      <c r="H1635" s="53">
        <v>1.1299999999999999</v>
      </c>
    </row>
    <row r="1636" spans="1:8" ht="26.1" customHeight="1">
      <c r="A1636" s="202" t="s">
        <v>197</v>
      </c>
      <c r="B1636" s="203"/>
      <c r="C1636" s="203"/>
      <c r="D1636" s="203"/>
      <c r="E1636" s="51" t="s">
        <v>2</v>
      </c>
      <c r="F1636" s="52">
        <v>1.4499267E-2</v>
      </c>
      <c r="G1636" s="19">
        <v>132.27000000000001</v>
      </c>
      <c r="H1636" s="53">
        <v>1.92</v>
      </c>
    </row>
    <row r="1637" spans="1:8" ht="26.1" customHeight="1">
      <c r="A1637" s="202" t="s">
        <v>198</v>
      </c>
      <c r="B1637" s="203"/>
      <c r="C1637" s="203"/>
      <c r="D1637" s="203"/>
      <c r="E1637" s="51" t="s">
        <v>199</v>
      </c>
      <c r="F1637" s="52">
        <v>1.7453125E-2</v>
      </c>
      <c r="G1637" s="19">
        <v>17.21</v>
      </c>
      <c r="H1637" s="53">
        <v>0.3</v>
      </c>
    </row>
    <row r="1638" spans="1:8" ht="26.1" customHeight="1">
      <c r="A1638" s="202" t="s">
        <v>200</v>
      </c>
      <c r="B1638" s="203"/>
      <c r="C1638" s="203"/>
      <c r="D1638" s="203"/>
      <c r="E1638" s="51" t="s">
        <v>2</v>
      </c>
      <c r="F1638" s="52">
        <v>7.6740630000000001E-3</v>
      </c>
      <c r="G1638" s="19">
        <v>112</v>
      </c>
      <c r="H1638" s="53">
        <v>0.86</v>
      </c>
    </row>
    <row r="1639" spans="1:8" ht="26.1" customHeight="1">
      <c r="A1639" s="202" t="s">
        <v>201</v>
      </c>
      <c r="B1639" s="203"/>
      <c r="C1639" s="203"/>
      <c r="D1639" s="203"/>
      <c r="E1639" s="51" t="s">
        <v>2</v>
      </c>
      <c r="F1639" s="52">
        <v>1.7453125E-2</v>
      </c>
      <c r="G1639" s="19">
        <v>20.47</v>
      </c>
      <c r="H1639" s="53">
        <v>0.36</v>
      </c>
    </row>
    <row r="1640" spans="1:8" ht="26.1" customHeight="1">
      <c r="A1640" s="202" t="s">
        <v>215</v>
      </c>
      <c r="B1640" s="203"/>
      <c r="C1640" s="203"/>
      <c r="D1640" s="203"/>
      <c r="E1640" s="51" t="s">
        <v>2</v>
      </c>
      <c r="F1640" s="52">
        <v>1.7453125E-2</v>
      </c>
      <c r="G1640" s="19">
        <v>9.23</v>
      </c>
      <c r="H1640" s="53">
        <v>0.16</v>
      </c>
    </row>
    <row r="1641" spans="1:8" ht="26.1" customHeight="1">
      <c r="A1641" s="202" t="s">
        <v>203</v>
      </c>
      <c r="B1641" s="203"/>
      <c r="C1641" s="203"/>
      <c r="D1641" s="203"/>
      <c r="E1641" s="51" t="s">
        <v>2</v>
      </c>
      <c r="F1641" s="52">
        <v>3.126897E-3</v>
      </c>
      <c r="G1641" s="19">
        <v>138.4</v>
      </c>
      <c r="H1641" s="53">
        <v>0.43</v>
      </c>
    </row>
    <row r="1642" spans="1:8" ht="26.1" customHeight="1">
      <c r="A1642" s="202" t="s">
        <v>337</v>
      </c>
      <c r="B1642" s="203"/>
      <c r="C1642" s="203"/>
      <c r="D1642" s="203"/>
      <c r="E1642" s="51" t="s">
        <v>27</v>
      </c>
      <c r="F1642" s="52">
        <v>0.95220499999999997</v>
      </c>
      <c r="G1642" s="19">
        <v>25</v>
      </c>
      <c r="H1642" s="53">
        <v>23.81</v>
      </c>
    </row>
    <row r="1643" spans="1:8" ht="26.1" customHeight="1">
      <c r="A1643" s="202" t="s">
        <v>208</v>
      </c>
      <c r="B1643" s="203"/>
      <c r="C1643" s="203"/>
      <c r="D1643" s="203"/>
      <c r="E1643" s="51" t="s">
        <v>209</v>
      </c>
      <c r="F1643" s="52">
        <v>2.1593792000000001E-2</v>
      </c>
      <c r="G1643" s="19">
        <v>47.47</v>
      </c>
      <c r="H1643" s="53">
        <v>1.03</v>
      </c>
    </row>
    <row r="1644" spans="1:8" ht="26.1" customHeight="1">
      <c r="A1644" s="202" t="s">
        <v>210</v>
      </c>
      <c r="B1644" s="203"/>
      <c r="C1644" s="203"/>
      <c r="D1644" s="203"/>
      <c r="E1644" s="51" t="s">
        <v>209</v>
      </c>
      <c r="F1644" s="52">
        <v>0.18524802800000001</v>
      </c>
      <c r="G1644" s="19">
        <v>8.9</v>
      </c>
      <c r="H1644" s="53">
        <v>1.65</v>
      </c>
    </row>
    <row r="1645" spans="1:8" ht="26.1" customHeight="1">
      <c r="A1645" s="202" t="s">
        <v>211</v>
      </c>
      <c r="B1645" s="203"/>
      <c r="C1645" s="203"/>
      <c r="D1645" s="203"/>
      <c r="E1645" s="51" t="s">
        <v>2</v>
      </c>
      <c r="F1645" s="52">
        <v>1.503704793</v>
      </c>
      <c r="G1645" s="19">
        <v>1.1000000000000001</v>
      </c>
      <c r="H1645" s="53">
        <v>1.65</v>
      </c>
    </row>
    <row r="1646" spans="1:8" ht="26.1" customHeight="1">
      <c r="A1646" s="202" t="s">
        <v>212</v>
      </c>
      <c r="B1646" s="203"/>
      <c r="C1646" s="203"/>
      <c r="D1646" s="203"/>
      <c r="E1646" s="51" t="s">
        <v>2</v>
      </c>
      <c r="F1646" s="52">
        <v>3.5692475000000001E-2</v>
      </c>
      <c r="G1646" s="19">
        <v>29.37</v>
      </c>
      <c r="H1646" s="53">
        <v>1.05</v>
      </c>
    </row>
    <row r="1647" spans="1:8" ht="26.1" customHeight="1">
      <c r="A1647" s="202" t="s">
        <v>213</v>
      </c>
      <c r="B1647" s="203"/>
      <c r="C1647" s="203"/>
      <c r="D1647" s="203"/>
      <c r="E1647" s="51" t="s">
        <v>2</v>
      </c>
      <c r="F1647" s="52">
        <v>9.2573726999999995E-2</v>
      </c>
      <c r="G1647" s="19">
        <v>5.62</v>
      </c>
      <c r="H1647" s="53">
        <v>0.52</v>
      </c>
    </row>
    <row r="1648" spans="1:8" ht="26.1" customHeight="1">
      <c r="A1648" s="202" t="s">
        <v>214</v>
      </c>
      <c r="B1648" s="203"/>
      <c r="C1648" s="203"/>
      <c r="D1648" s="203"/>
      <c r="E1648" s="51" t="s">
        <v>2</v>
      </c>
      <c r="F1648" s="52">
        <v>0.1047199</v>
      </c>
      <c r="G1648" s="19">
        <v>5.21</v>
      </c>
      <c r="H1648" s="53">
        <v>0.55000000000000004</v>
      </c>
    </row>
    <row r="1649" spans="1:8" ht="26.1" customHeight="1">
      <c r="A1649" s="202" t="s">
        <v>216</v>
      </c>
      <c r="B1649" s="203"/>
      <c r="C1649" s="203"/>
      <c r="D1649" s="203"/>
      <c r="E1649" s="51" t="s">
        <v>2</v>
      </c>
      <c r="F1649" s="52">
        <v>3.1523009999999997E-2</v>
      </c>
      <c r="G1649" s="19">
        <v>6.79</v>
      </c>
      <c r="H1649" s="53">
        <v>0.21</v>
      </c>
    </row>
    <row r="1650" spans="1:8" ht="26.1" customHeight="1">
      <c r="A1650" s="202" t="s">
        <v>331</v>
      </c>
      <c r="B1650" s="203"/>
      <c r="C1650" s="203"/>
      <c r="D1650" s="203"/>
      <c r="E1650" s="51" t="s">
        <v>332</v>
      </c>
      <c r="F1650" s="52">
        <v>1.2584875</v>
      </c>
      <c r="G1650" s="19">
        <v>0.51</v>
      </c>
      <c r="H1650" s="53">
        <v>0.64</v>
      </c>
    </row>
    <row r="1651" spans="1:8" ht="26.1" customHeight="1">
      <c r="A1651" s="202" t="s">
        <v>410</v>
      </c>
      <c r="B1651" s="203"/>
      <c r="C1651" s="203"/>
      <c r="D1651" s="203"/>
      <c r="E1651" s="51" t="s">
        <v>13</v>
      </c>
      <c r="F1651" s="52">
        <v>2.5</v>
      </c>
      <c r="G1651" s="19">
        <v>5.73</v>
      </c>
      <c r="H1651" s="53">
        <v>14.33</v>
      </c>
    </row>
    <row r="1652" spans="1:8" ht="26.1" customHeight="1">
      <c r="A1652" s="202" t="s">
        <v>411</v>
      </c>
      <c r="B1652" s="203"/>
      <c r="C1652" s="203"/>
      <c r="D1652" s="203"/>
      <c r="E1652" s="51" t="s">
        <v>13</v>
      </c>
      <c r="F1652" s="52">
        <v>2</v>
      </c>
      <c r="G1652" s="19">
        <v>0.95</v>
      </c>
      <c r="H1652" s="53">
        <v>1.9</v>
      </c>
    </row>
    <row r="1653" spans="1:8" ht="26.1" customHeight="1">
      <c r="A1653" s="202" t="s">
        <v>347</v>
      </c>
      <c r="B1653" s="203"/>
      <c r="C1653" s="203"/>
      <c r="D1653" s="203"/>
      <c r="E1653" s="51" t="s">
        <v>27</v>
      </c>
      <c r="F1653" s="52">
        <v>0.71203099999999997</v>
      </c>
      <c r="G1653" s="19">
        <v>61.77</v>
      </c>
      <c r="H1653" s="53">
        <v>43.98</v>
      </c>
    </row>
    <row r="1654" spans="1:8" ht="26.1" customHeight="1">
      <c r="A1654" s="202" t="s">
        <v>338</v>
      </c>
      <c r="B1654" s="203"/>
      <c r="C1654" s="203"/>
      <c r="D1654" s="203"/>
      <c r="E1654" s="51" t="s">
        <v>231</v>
      </c>
      <c r="F1654" s="52">
        <v>391.77474000000001</v>
      </c>
      <c r="G1654" s="19">
        <v>0.5</v>
      </c>
      <c r="H1654" s="53">
        <v>195.89</v>
      </c>
    </row>
    <row r="1655" spans="1:8" ht="26.1" customHeight="1">
      <c r="A1655" s="202" t="s">
        <v>204</v>
      </c>
      <c r="B1655" s="203"/>
      <c r="C1655" s="203"/>
      <c r="D1655" s="203"/>
      <c r="E1655" s="51" t="s">
        <v>182</v>
      </c>
      <c r="F1655" s="52">
        <v>13.487690000000001</v>
      </c>
      <c r="G1655" s="19">
        <v>0.01</v>
      </c>
      <c r="H1655" s="53">
        <v>0.13</v>
      </c>
    </row>
    <row r="1656" spans="1:8" ht="26.1" customHeight="1">
      <c r="A1656" s="202" t="s">
        <v>205</v>
      </c>
      <c r="B1656" s="203"/>
      <c r="C1656" s="203"/>
      <c r="D1656" s="203"/>
      <c r="E1656" s="51" t="s">
        <v>182</v>
      </c>
      <c r="F1656" s="52">
        <v>13.487690000000001</v>
      </c>
      <c r="G1656" s="19">
        <v>0.43</v>
      </c>
      <c r="H1656" s="53">
        <v>5.8</v>
      </c>
    </row>
    <row r="1657" spans="1:8" ht="26.1" customHeight="1">
      <c r="A1657" s="202" t="s">
        <v>206</v>
      </c>
      <c r="B1657" s="203"/>
      <c r="C1657" s="203"/>
      <c r="D1657" s="203"/>
      <c r="E1657" s="51" t="s">
        <v>182</v>
      </c>
      <c r="F1657" s="52">
        <v>13.487690000000001</v>
      </c>
      <c r="G1657" s="19">
        <v>0.02</v>
      </c>
      <c r="H1657" s="53">
        <v>0.27</v>
      </c>
    </row>
    <row r="1658" spans="1:8" ht="26.1" customHeight="1">
      <c r="A1658" s="202" t="s">
        <v>207</v>
      </c>
      <c r="B1658" s="203"/>
      <c r="C1658" s="203"/>
      <c r="D1658" s="203"/>
      <c r="E1658" s="51" t="s">
        <v>182</v>
      </c>
      <c r="F1658" s="52">
        <v>13.487690000000001</v>
      </c>
      <c r="G1658" s="19">
        <v>0.37</v>
      </c>
      <c r="H1658" s="53">
        <v>4.99</v>
      </c>
    </row>
    <row r="1659" spans="1:8" ht="26.1" customHeight="1">
      <c r="A1659" s="197" t="s">
        <v>218</v>
      </c>
      <c r="B1659" s="198"/>
      <c r="C1659" s="198"/>
      <c r="D1659" s="198"/>
      <c r="E1659" s="198"/>
      <c r="F1659" s="199"/>
      <c r="G1659" s="198"/>
      <c r="H1659" s="20">
        <v>308.83</v>
      </c>
    </row>
    <row r="1660" spans="1:8" ht="26.1" customHeight="1">
      <c r="A1660" s="200" t="s">
        <v>219</v>
      </c>
      <c r="B1660" s="201"/>
      <c r="C1660" s="201"/>
      <c r="D1660" s="201"/>
      <c r="E1660" s="201"/>
      <c r="F1660" s="224"/>
      <c r="G1660" s="201"/>
      <c r="H1660" s="50">
        <v>444.92</v>
      </c>
    </row>
    <row r="1661" spans="1:8" ht="26.1" customHeight="1">
      <c r="A1661" s="200" t="s">
        <v>220</v>
      </c>
      <c r="B1661" s="201"/>
      <c r="C1661" s="201"/>
      <c r="D1661" s="201"/>
      <c r="E1661" s="201"/>
      <c r="F1661" s="224"/>
      <c r="G1661" s="201"/>
      <c r="H1661" s="50">
        <v>111.36</v>
      </c>
    </row>
    <row r="1662" spans="1:8" ht="26.1" customHeight="1">
      <c r="A1662" s="200" t="s">
        <v>221</v>
      </c>
      <c r="B1662" s="201"/>
      <c r="C1662" s="201"/>
      <c r="D1662" s="201"/>
      <c r="E1662" s="201"/>
      <c r="F1662" s="224"/>
      <c r="G1662" s="201"/>
      <c r="H1662" s="50">
        <v>556.29</v>
      </c>
    </row>
    <row r="1663" spans="1:8" ht="26.1" customHeight="1">
      <c r="A1663" s="202"/>
      <c r="B1663" s="203"/>
      <c r="C1663" s="203"/>
      <c r="D1663" s="203"/>
      <c r="E1663" s="203"/>
      <c r="F1663" s="225"/>
      <c r="G1663" s="203"/>
      <c r="H1663" s="226"/>
    </row>
    <row r="1664" spans="1:8" ht="26.1" customHeight="1">
      <c r="A1664" s="200" t="s">
        <v>412</v>
      </c>
      <c r="B1664" s="201"/>
      <c r="C1664" s="201"/>
      <c r="D1664" s="201"/>
      <c r="E1664" s="220" t="s">
        <v>175</v>
      </c>
      <c r="F1664" s="221"/>
      <c r="G1664" s="222"/>
      <c r="H1664" s="223"/>
    </row>
    <row r="1665" spans="1:8" ht="26.1" customHeight="1">
      <c r="A1665" s="204" t="s">
        <v>413</v>
      </c>
      <c r="B1665" s="205"/>
      <c r="C1665" s="205"/>
      <c r="D1665" s="205"/>
      <c r="E1665" s="205"/>
      <c r="F1665" s="206"/>
      <c r="G1665" s="205"/>
      <c r="H1665" s="207"/>
    </row>
    <row r="1666" spans="1:8" ht="26.1" customHeight="1">
      <c r="A1666" s="200" t="s">
        <v>177</v>
      </c>
      <c r="B1666" s="201"/>
      <c r="C1666" s="201"/>
      <c r="D1666" s="201"/>
      <c r="E1666" s="47" t="s">
        <v>2</v>
      </c>
      <c r="F1666" s="48" t="s">
        <v>178</v>
      </c>
      <c r="G1666" s="49" t="s">
        <v>179</v>
      </c>
      <c r="H1666" s="50" t="s">
        <v>180</v>
      </c>
    </row>
    <row r="1667" spans="1:8" ht="26.1" customHeight="1">
      <c r="A1667" s="202" t="s">
        <v>181</v>
      </c>
      <c r="B1667" s="203"/>
      <c r="C1667" s="203"/>
      <c r="D1667" s="203"/>
      <c r="E1667" s="51" t="s">
        <v>182</v>
      </c>
      <c r="F1667" s="52">
        <v>48.820799999999998</v>
      </c>
      <c r="G1667" s="19">
        <v>4.68</v>
      </c>
      <c r="H1667" s="53">
        <v>228.48</v>
      </c>
    </row>
    <row r="1668" spans="1:8" ht="26.1" customHeight="1">
      <c r="A1668" s="202" t="s">
        <v>183</v>
      </c>
      <c r="B1668" s="203"/>
      <c r="C1668" s="203"/>
      <c r="D1668" s="203"/>
      <c r="E1668" s="51" t="s">
        <v>182</v>
      </c>
      <c r="F1668" s="52">
        <v>36.147599999999997</v>
      </c>
      <c r="G1668" s="19">
        <v>5.47</v>
      </c>
      <c r="H1668" s="53">
        <v>197.73</v>
      </c>
    </row>
    <row r="1669" spans="1:8" ht="26.1" customHeight="1">
      <c r="A1669" s="197" t="s">
        <v>184</v>
      </c>
      <c r="B1669" s="198"/>
      <c r="C1669" s="198"/>
      <c r="D1669" s="198"/>
      <c r="E1669" s="198"/>
      <c r="F1669" s="199"/>
      <c r="G1669" s="198"/>
      <c r="H1669" s="53">
        <v>426.21</v>
      </c>
    </row>
    <row r="1670" spans="1:8" ht="26.1" customHeight="1">
      <c r="A1670" s="197" t="s">
        <v>185</v>
      </c>
      <c r="B1670" s="198"/>
      <c r="C1670" s="198"/>
      <c r="D1670" s="198"/>
      <c r="E1670" s="198"/>
      <c r="F1670" s="199"/>
      <c r="G1670" s="198"/>
      <c r="H1670" s="20">
        <v>372.51</v>
      </c>
    </row>
    <row r="1671" spans="1:8" ht="26.1" customHeight="1">
      <c r="A1671" s="197" t="s">
        <v>186</v>
      </c>
      <c r="B1671" s="198"/>
      <c r="C1671" s="198"/>
      <c r="D1671" s="198"/>
      <c r="E1671" s="198"/>
      <c r="F1671" s="199"/>
      <c r="G1671" s="198"/>
      <c r="H1671" s="20">
        <v>798.72</v>
      </c>
    </row>
    <row r="1672" spans="1:8" ht="26.1" customHeight="1">
      <c r="A1672" s="200" t="s">
        <v>187</v>
      </c>
      <c r="B1672" s="201"/>
      <c r="C1672" s="201"/>
      <c r="D1672" s="201"/>
      <c r="E1672" s="47" t="s">
        <v>2</v>
      </c>
      <c r="F1672" s="48" t="s">
        <v>188</v>
      </c>
      <c r="G1672" s="49" t="s">
        <v>179</v>
      </c>
      <c r="H1672" s="50" t="s">
        <v>180</v>
      </c>
    </row>
    <row r="1673" spans="1:8" ht="26.1" customHeight="1">
      <c r="A1673" s="202" t="s">
        <v>189</v>
      </c>
      <c r="B1673" s="203"/>
      <c r="C1673" s="203"/>
      <c r="D1673" s="203"/>
      <c r="E1673" s="51" t="s">
        <v>2</v>
      </c>
      <c r="F1673" s="52">
        <v>2.1167999999999998E-3</v>
      </c>
      <c r="G1673" s="19">
        <v>590.54999999999995</v>
      </c>
      <c r="H1673" s="53">
        <v>1.25</v>
      </c>
    </row>
    <row r="1674" spans="1:8" ht="26.1" customHeight="1">
      <c r="A1674" s="202" t="s">
        <v>190</v>
      </c>
      <c r="B1674" s="203"/>
      <c r="C1674" s="203"/>
      <c r="D1674" s="203"/>
      <c r="E1674" s="51" t="s">
        <v>2</v>
      </c>
      <c r="F1674" s="52">
        <v>2.1167999999999998E-3</v>
      </c>
      <c r="G1674" s="19">
        <v>716.26</v>
      </c>
      <c r="H1674" s="53">
        <v>1.52</v>
      </c>
    </row>
    <row r="1675" spans="1:8" ht="26.1" customHeight="1">
      <c r="A1675" s="202" t="s">
        <v>191</v>
      </c>
      <c r="B1675" s="203"/>
      <c r="C1675" s="203"/>
      <c r="D1675" s="203"/>
      <c r="E1675" s="51" t="s">
        <v>2</v>
      </c>
      <c r="F1675" s="52">
        <v>3.2496000000000001E-3</v>
      </c>
      <c r="G1675" s="19">
        <v>694.73</v>
      </c>
      <c r="H1675" s="53">
        <v>2.2599999999999998</v>
      </c>
    </row>
    <row r="1676" spans="1:8" ht="26.1" customHeight="1">
      <c r="A1676" s="202" t="s">
        <v>192</v>
      </c>
      <c r="B1676" s="203"/>
      <c r="C1676" s="203"/>
      <c r="D1676" s="203"/>
      <c r="E1676" s="51" t="s">
        <v>2</v>
      </c>
      <c r="F1676" s="52">
        <v>2.6015999999999999E-3</v>
      </c>
      <c r="G1676" s="19">
        <v>218.74</v>
      </c>
      <c r="H1676" s="53">
        <v>0.56999999999999995</v>
      </c>
    </row>
    <row r="1677" spans="1:8" ht="26.1" customHeight="1">
      <c r="A1677" s="202" t="s">
        <v>193</v>
      </c>
      <c r="B1677" s="203"/>
      <c r="C1677" s="203"/>
      <c r="D1677" s="203"/>
      <c r="E1677" s="51" t="s">
        <v>2</v>
      </c>
      <c r="F1677" s="52">
        <v>3.372E-3</v>
      </c>
      <c r="G1677" s="19">
        <v>15653.84</v>
      </c>
      <c r="H1677" s="53">
        <v>52.78</v>
      </c>
    </row>
    <row r="1678" spans="1:8" ht="26.1" customHeight="1">
      <c r="A1678" s="202" t="s">
        <v>194</v>
      </c>
      <c r="B1678" s="203"/>
      <c r="C1678" s="203"/>
      <c r="D1678" s="203"/>
      <c r="E1678" s="51" t="s">
        <v>2</v>
      </c>
      <c r="F1678" s="52">
        <v>3.372E-3</v>
      </c>
      <c r="G1678" s="19">
        <v>175949.36</v>
      </c>
      <c r="H1678" s="53">
        <v>593.29999999999995</v>
      </c>
    </row>
    <row r="1679" spans="1:8" ht="26.1" customHeight="1">
      <c r="A1679" s="202" t="s">
        <v>195</v>
      </c>
      <c r="B1679" s="203"/>
      <c r="C1679" s="203"/>
      <c r="D1679" s="203"/>
      <c r="E1679" s="51" t="s">
        <v>2</v>
      </c>
      <c r="F1679" s="52">
        <v>5.9534400000000001E-2</v>
      </c>
      <c r="G1679" s="19">
        <v>168.13</v>
      </c>
      <c r="H1679" s="53">
        <v>10.01</v>
      </c>
    </row>
    <row r="1680" spans="1:8" ht="26.1" customHeight="1">
      <c r="A1680" s="202" t="s">
        <v>196</v>
      </c>
      <c r="B1680" s="203"/>
      <c r="C1680" s="203"/>
      <c r="D1680" s="203"/>
      <c r="E1680" s="51" t="s">
        <v>2</v>
      </c>
      <c r="F1680" s="52">
        <v>3.456E-2</v>
      </c>
      <c r="G1680" s="19">
        <v>116.2</v>
      </c>
      <c r="H1680" s="53">
        <v>4.0199999999999996</v>
      </c>
    </row>
    <row r="1681" spans="1:8" ht="26.1" customHeight="1">
      <c r="A1681" s="202" t="s">
        <v>197</v>
      </c>
      <c r="B1681" s="203"/>
      <c r="C1681" s="203"/>
      <c r="D1681" s="203"/>
      <c r="E1681" s="51" t="s">
        <v>2</v>
      </c>
      <c r="F1681" s="52">
        <v>5.16E-2</v>
      </c>
      <c r="G1681" s="19">
        <v>132.27000000000001</v>
      </c>
      <c r="H1681" s="53">
        <v>6.83</v>
      </c>
    </row>
    <row r="1682" spans="1:8" ht="26.1" customHeight="1">
      <c r="A1682" s="202" t="s">
        <v>198</v>
      </c>
      <c r="B1682" s="203"/>
      <c r="C1682" s="203"/>
      <c r="D1682" s="203"/>
      <c r="E1682" s="51" t="s">
        <v>199</v>
      </c>
      <c r="F1682" s="52">
        <v>7.2552000000000005E-2</v>
      </c>
      <c r="G1682" s="19">
        <v>17.21</v>
      </c>
      <c r="H1682" s="53">
        <v>1.25</v>
      </c>
    </row>
    <row r="1683" spans="1:8" ht="26.1" customHeight="1">
      <c r="A1683" s="202" t="s">
        <v>200</v>
      </c>
      <c r="B1683" s="203"/>
      <c r="C1683" s="203"/>
      <c r="D1683" s="203"/>
      <c r="E1683" s="51" t="s">
        <v>2</v>
      </c>
      <c r="F1683" s="52">
        <v>3.19008E-2</v>
      </c>
      <c r="G1683" s="19">
        <v>112</v>
      </c>
      <c r="H1683" s="53">
        <v>3.57</v>
      </c>
    </row>
    <row r="1684" spans="1:8" ht="26.1" customHeight="1">
      <c r="A1684" s="202" t="s">
        <v>201</v>
      </c>
      <c r="B1684" s="203"/>
      <c r="C1684" s="203"/>
      <c r="D1684" s="203"/>
      <c r="E1684" s="51" t="s">
        <v>2</v>
      </c>
      <c r="F1684" s="52">
        <v>7.2552000000000005E-2</v>
      </c>
      <c r="G1684" s="19">
        <v>20.47</v>
      </c>
      <c r="H1684" s="53">
        <v>1.49</v>
      </c>
    </row>
    <row r="1685" spans="1:8" ht="26.1" customHeight="1">
      <c r="A1685" s="202" t="s">
        <v>202</v>
      </c>
      <c r="B1685" s="203"/>
      <c r="C1685" s="203"/>
      <c r="D1685" s="203"/>
      <c r="E1685" s="51" t="s">
        <v>2</v>
      </c>
      <c r="F1685" s="52">
        <v>9.8735999999999997E-3</v>
      </c>
      <c r="G1685" s="19">
        <v>208.52</v>
      </c>
      <c r="H1685" s="53">
        <v>2.06</v>
      </c>
    </row>
    <row r="1686" spans="1:8" ht="26.1" customHeight="1">
      <c r="A1686" s="202" t="s">
        <v>203</v>
      </c>
      <c r="B1686" s="203"/>
      <c r="C1686" s="203"/>
      <c r="D1686" s="203"/>
      <c r="E1686" s="51" t="s">
        <v>2</v>
      </c>
      <c r="F1686" s="52">
        <v>1.29984E-2</v>
      </c>
      <c r="G1686" s="19">
        <v>138.4</v>
      </c>
      <c r="H1686" s="53">
        <v>1.8</v>
      </c>
    </row>
    <row r="1687" spans="1:8" ht="26.1" customHeight="1">
      <c r="A1687" s="202" t="s">
        <v>204</v>
      </c>
      <c r="B1687" s="203"/>
      <c r="C1687" s="203"/>
      <c r="D1687" s="203"/>
      <c r="E1687" s="51" t="s">
        <v>182</v>
      </c>
      <c r="F1687" s="52">
        <v>84</v>
      </c>
      <c r="G1687" s="19">
        <v>0.01</v>
      </c>
      <c r="H1687" s="53">
        <v>0.84</v>
      </c>
    </row>
    <row r="1688" spans="1:8" ht="26.1" customHeight="1">
      <c r="A1688" s="202" t="s">
        <v>205</v>
      </c>
      <c r="B1688" s="203"/>
      <c r="C1688" s="203"/>
      <c r="D1688" s="203"/>
      <c r="E1688" s="51" t="s">
        <v>182</v>
      </c>
      <c r="F1688" s="52">
        <v>84</v>
      </c>
      <c r="G1688" s="19">
        <v>0.43</v>
      </c>
      <c r="H1688" s="53">
        <v>36.119999999999997</v>
      </c>
    </row>
    <row r="1689" spans="1:8" ht="26.1" customHeight="1">
      <c r="A1689" s="202" t="s">
        <v>206</v>
      </c>
      <c r="B1689" s="203"/>
      <c r="C1689" s="203"/>
      <c r="D1689" s="203"/>
      <c r="E1689" s="51" t="s">
        <v>182</v>
      </c>
      <c r="F1689" s="52">
        <v>84</v>
      </c>
      <c r="G1689" s="19">
        <v>0.02</v>
      </c>
      <c r="H1689" s="53">
        <v>1.68</v>
      </c>
    </row>
    <row r="1690" spans="1:8" ht="26.1" customHeight="1">
      <c r="A1690" s="202" t="s">
        <v>207</v>
      </c>
      <c r="B1690" s="203"/>
      <c r="C1690" s="203"/>
      <c r="D1690" s="203"/>
      <c r="E1690" s="51" t="s">
        <v>182</v>
      </c>
      <c r="F1690" s="52">
        <v>84</v>
      </c>
      <c r="G1690" s="19">
        <v>0.37</v>
      </c>
      <c r="H1690" s="53">
        <v>31.08</v>
      </c>
    </row>
    <row r="1691" spans="1:8" ht="26.1" customHeight="1">
      <c r="A1691" s="202" t="s">
        <v>208</v>
      </c>
      <c r="B1691" s="203"/>
      <c r="C1691" s="203"/>
      <c r="D1691" s="203"/>
      <c r="E1691" s="51" t="s">
        <v>209</v>
      </c>
      <c r="F1691" s="52">
        <v>7.6848E-2</v>
      </c>
      <c r="G1691" s="19">
        <v>47.47</v>
      </c>
      <c r="H1691" s="53">
        <v>3.65</v>
      </c>
    </row>
    <row r="1692" spans="1:8" ht="26.1" customHeight="1">
      <c r="A1692" s="202" t="s">
        <v>210</v>
      </c>
      <c r="B1692" s="203"/>
      <c r="C1692" s="203"/>
      <c r="D1692" s="203"/>
      <c r="E1692" s="51" t="s">
        <v>209</v>
      </c>
      <c r="F1692" s="52">
        <v>0.65926079999999998</v>
      </c>
      <c r="G1692" s="19">
        <v>8.9</v>
      </c>
      <c r="H1692" s="53">
        <v>5.87</v>
      </c>
    </row>
    <row r="1693" spans="1:8" ht="26.1" customHeight="1">
      <c r="A1693" s="202" t="s">
        <v>211</v>
      </c>
      <c r="B1693" s="203"/>
      <c r="C1693" s="203"/>
      <c r="D1693" s="203"/>
      <c r="E1693" s="51" t="s">
        <v>2</v>
      </c>
      <c r="F1693" s="52">
        <v>5.3513856000000004</v>
      </c>
      <c r="G1693" s="19">
        <v>1.1000000000000001</v>
      </c>
      <c r="H1693" s="53">
        <v>5.89</v>
      </c>
    </row>
    <row r="1694" spans="1:8" ht="26.1" customHeight="1">
      <c r="A1694" s="202" t="s">
        <v>212</v>
      </c>
      <c r="B1694" s="203"/>
      <c r="C1694" s="203"/>
      <c r="D1694" s="203"/>
      <c r="E1694" s="51" t="s">
        <v>2</v>
      </c>
      <c r="F1694" s="52">
        <v>0.12702240000000001</v>
      </c>
      <c r="G1694" s="19">
        <v>29.37</v>
      </c>
      <c r="H1694" s="53">
        <v>3.73</v>
      </c>
    </row>
    <row r="1695" spans="1:8" ht="26.1" customHeight="1">
      <c r="A1695" s="202" t="s">
        <v>213</v>
      </c>
      <c r="B1695" s="203"/>
      <c r="C1695" s="203"/>
      <c r="D1695" s="203"/>
      <c r="E1695" s="51" t="s">
        <v>2</v>
      </c>
      <c r="F1695" s="52">
        <v>0.38482559999999999</v>
      </c>
      <c r="G1695" s="19">
        <v>5.62</v>
      </c>
      <c r="H1695" s="53">
        <v>2.16</v>
      </c>
    </row>
    <row r="1696" spans="1:8" ht="26.1" customHeight="1">
      <c r="A1696" s="202" t="s">
        <v>214</v>
      </c>
      <c r="B1696" s="203"/>
      <c r="C1696" s="203"/>
      <c r="D1696" s="203"/>
      <c r="E1696" s="51" t="s">
        <v>2</v>
      </c>
      <c r="F1696" s="52">
        <v>0.4353168</v>
      </c>
      <c r="G1696" s="19">
        <v>5.21</v>
      </c>
      <c r="H1696" s="53">
        <v>2.27</v>
      </c>
    </row>
    <row r="1697" spans="1:8" ht="26.1" customHeight="1">
      <c r="A1697" s="202" t="s">
        <v>215</v>
      </c>
      <c r="B1697" s="203"/>
      <c r="C1697" s="203"/>
      <c r="D1697" s="203"/>
      <c r="E1697" s="51" t="s">
        <v>2</v>
      </c>
      <c r="F1697" s="52">
        <v>7.2552000000000005E-2</v>
      </c>
      <c r="G1697" s="19">
        <v>9.23</v>
      </c>
      <c r="H1697" s="53">
        <v>0.67</v>
      </c>
    </row>
    <row r="1698" spans="1:8" ht="26.1" customHeight="1">
      <c r="A1698" s="202" t="s">
        <v>216</v>
      </c>
      <c r="B1698" s="203"/>
      <c r="C1698" s="203"/>
      <c r="D1698" s="203"/>
      <c r="E1698" s="51" t="s">
        <v>2</v>
      </c>
      <c r="F1698" s="52">
        <v>0.13103999999999999</v>
      </c>
      <c r="G1698" s="19">
        <v>6.79</v>
      </c>
      <c r="H1698" s="53">
        <v>0.89</v>
      </c>
    </row>
    <row r="1699" spans="1:8" ht="26.1" customHeight="1">
      <c r="A1699" s="202" t="s">
        <v>217</v>
      </c>
      <c r="B1699" s="203"/>
      <c r="C1699" s="203"/>
      <c r="D1699" s="203"/>
      <c r="E1699" s="51" t="s">
        <v>199</v>
      </c>
      <c r="F1699" s="52">
        <v>600.96</v>
      </c>
      <c r="G1699" s="19">
        <v>3.34</v>
      </c>
      <c r="H1699" s="53">
        <v>2007.21</v>
      </c>
    </row>
    <row r="1700" spans="1:8" ht="26.1" customHeight="1">
      <c r="A1700" s="197" t="s">
        <v>218</v>
      </c>
      <c r="B1700" s="198"/>
      <c r="C1700" s="198"/>
      <c r="D1700" s="198"/>
      <c r="E1700" s="198"/>
      <c r="F1700" s="199"/>
      <c r="G1700" s="198"/>
      <c r="H1700" s="20">
        <v>2784.74</v>
      </c>
    </row>
    <row r="1701" spans="1:8" ht="26.1" customHeight="1">
      <c r="A1701" s="200" t="s">
        <v>219</v>
      </c>
      <c r="B1701" s="201"/>
      <c r="C1701" s="201"/>
      <c r="D1701" s="201"/>
      <c r="E1701" s="201"/>
      <c r="F1701" s="224"/>
      <c r="G1701" s="201"/>
      <c r="H1701" s="50">
        <v>3583.46</v>
      </c>
    </row>
    <row r="1702" spans="1:8" ht="26.1" customHeight="1">
      <c r="A1702" s="200" t="s">
        <v>220</v>
      </c>
      <c r="B1702" s="201"/>
      <c r="C1702" s="201"/>
      <c r="D1702" s="201"/>
      <c r="E1702" s="201"/>
      <c r="F1702" s="224"/>
      <c r="G1702" s="201"/>
      <c r="H1702" s="50">
        <v>896.94</v>
      </c>
    </row>
    <row r="1703" spans="1:8" ht="26.1" customHeight="1">
      <c r="A1703" s="200" t="s">
        <v>221</v>
      </c>
      <c r="B1703" s="201"/>
      <c r="C1703" s="201"/>
      <c r="D1703" s="201"/>
      <c r="E1703" s="201"/>
      <c r="F1703" s="224"/>
      <c r="G1703" s="201"/>
      <c r="H1703" s="50">
        <v>4480.3999999999996</v>
      </c>
    </row>
  </sheetData>
  <mergeCells count="1784">
    <mergeCell ref="A988:D988"/>
    <mergeCell ref="A989:D989"/>
    <mergeCell ref="A978:G978"/>
    <mergeCell ref="A979:D979"/>
    <mergeCell ref="A980:D980"/>
    <mergeCell ref="A981:D981"/>
    <mergeCell ref="A982:D982"/>
    <mergeCell ref="A983:D983"/>
    <mergeCell ref="A1008:G1008"/>
    <mergeCell ref="A1009:G1009"/>
    <mergeCell ref="A1010:G1010"/>
    <mergeCell ref="A1011:G1011"/>
    <mergeCell ref="A1012:H1012"/>
    <mergeCell ref="A1002:D1002"/>
    <mergeCell ref="A1003:D1003"/>
    <mergeCell ref="A1004:D1004"/>
    <mergeCell ref="A1005:D1005"/>
    <mergeCell ref="A1006:D1006"/>
    <mergeCell ref="A1007:D1007"/>
    <mergeCell ref="A996:D996"/>
    <mergeCell ref="A997:D997"/>
    <mergeCell ref="A998:D998"/>
    <mergeCell ref="A999:D999"/>
    <mergeCell ref="A1000:D1000"/>
    <mergeCell ref="A1001:D1001"/>
    <mergeCell ref="A1701:G1701"/>
    <mergeCell ref="A1702:G1702"/>
    <mergeCell ref="A1703:G1703"/>
    <mergeCell ref="A970:D970"/>
    <mergeCell ref="E970:F970"/>
    <mergeCell ref="G970:H970"/>
    <mergeCell ref="A971:H971"/>
    <mergeCell ref="A972:H972"/>
    <mergeCell ref="A973:D973"/>
    <mergeCell ref="A974:D974"/>
    <mergeCell ref="A1695:D1695"/>
    <mergeCell ref="A1696:D1696"/>
    <mergeCell ref="A1697:D1697"/>
    <mergeCell ref="A1698:D1698"/>
    <mergeCell ref="A1699:D1699"/>
    <mergeCell ref="A1700:G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G1671"/>
    <mergeCell ref="A1672:D1672"/>
    <mergeCell ref="A1673:D1673"/>
    <mergeCell ref="A1674:D1674"/>
    <mergeCell ref="A1675:D1675"/>
    <mergeCell ref="A1676:D1676"/>
    <mergeCell ref="A1665:H1665"/>
    <mergeCell ref="A1666:D1666"/>
    <mergeCell ref="A1667:D1667"/>
    <mergeCell ref="A1668:D1668"/>
    <mergeCell ref="A1669:G1669"/>
    <mergeCell ref="A1670:G1670"/>
    <mergeCell ref="A1660:G1660"/>
    <mergeCell ref="A1661:G1661"/>
    <mergeCell ref="A1662:G1662"/>
    <mergeCell ref="A1663:H1663"/>
    <mergeCell ref="A1664:D1664"/>
    <mergeCell ref="E1664:F1664"/>
    <mergeCell ref="G1664:H1664"/>
    <mergeCell ref="A1654:D1654"/>
    <mergeCell ref="A1655:D1655"/>
    <mergeCell ref="A1656:D1656"/>
    <mergeCell ref="A1657:D1657"/>
    <mergeCell ref="A1658:D1658"/>
    <mergeCell ref="A1659:G1659"/>
    <mergeCell ref="A1648:D1648"/>
    <mergeCell ref="A1649:D1649"/>
    <mergeCell ref="A1650:D1650"/>
    <mergeCell ref="A1651:D1651"/>
    <mergeCell ref="A1652:D1652"/>
    <mergeCell ref="A1653:D1653"/>
    <mergeCell ref="A1642:D1642"/>
    <mergeCell ref="A1643:D1643"/>
    <mergeCell ref="A1644:D1644"/>
    <mergeCell ref="A1645:D1645"/>
    <mergeCell ref="A1646:D1646"/>
    <mergeCell ref="A1647:D1647"/>
    <mergeCell ref="A1636:D1636"/>
    <mergeCell ref="A1637:D1637"/>
    <mergeCell ref="A1638:D1638"/>
    <mergeCell ref="A1639:D1639"/>
    <mergeCell ref="A1640:D1640"/>
    <mergeCell ref="A1641:D1641"/>
    <mergeCell ref="A1630:D1630"/>
    <mergeCell ref="A1631:D1631"/>
    <mergeCell ref="A1632:D1632"/>
    <mergeCell ref="A1633:D1633"/>
    <mergeCell ref="A1634:D1634"/>
    <mergeCell ref="A1635:D1635"/>
    <mergeCell ref="A1624:G1624"/>
    <mergeCell ref="A1625:G1625"/>
    <mergeCell ref="A1626:G1626"/>
    <mergeCell ref="A1627:D1627"/>
    <mergeCell ref="A1628:D1628"/>
    <mergeCell ref="A1629:D1629"/>
    <mergeCell ref="A1618:H1618"/>
    <mergeCell ref="A1619:D1619"/>
    <mergeCell ref="A1620:D1620"/>
    <mergeCell ref="A1621:D1621"/>
    <mergeCell ref="A1622:D1622"/>
    <mergeCell ref="A1623:D1623"/>
    <mergeCell ref="A1614:G1614"/>
    <mergeCell ref="A1615:G1615"/>
    <mergeCell ref="A1616:H1616"/>
    <mergeCell ref="A1617:D1617"/>
    <mergeCell ref="E1617:F1617"/>
    <mergeCell ref="G1617:H1617"/>
    <mergeCell ref="A1608:D1608"/>
    <mergeCell ref="A1609:D1609"/>
    <mergeCell ref="A1610:D1610"/>
    <mergeCell ref="A1611:D1611"/>
    <mergeCell ref="A1612:G1612"/>
    <mergeCell ref="A1613:G1613"/>
    <mergeCell ref="A1602:D1602"/>
    <mergeCell ref="A1603:D1603"/>
    <mergeCell ref="A1604:D1604"/>
    <mergeCell ref="A1605:D1605"/>
    <mergeCell ref="A1606:D1606"/>
    <mergeCell ref="A1607:D1607"/>
    <mergeCell ref="A1596:D1596"/>
    <mergeCell ref="A1597:D1597"/>
    <mergeCell ref="A1598:D1598"/>
    <mergeCell ref="A1599:D1599"/>
    <mergeCell ref="A1600:D1600"/>
    <mergeCell ref="A1601:D1601"/>
    <mergeCell ref="A1590:D1590"/>
    <mergeCell ref="A1591:D1591"/>
    <mergeCell ref="A1592:D1592"/>
    <mergeCell ref="A1593:D1593"/>
    <mergeCell ref="A1594:D1594"/>
    <mergeCell ref="A1595:D1595"/>
    <mergeCell ref="A1584:D1584"/>
    <mergeCell ref="A1585:D1585"/>
    <mergeCell ref="A1586:D1586"/>
    <mergeCell ref="A1587:D1587"/>
    <mergeCell ref="A1588:D1588"/>
    <mergeCell ref="A1589:D1589"/>
    <mergeCell ref="A1578:D1578"/>
    <mergeCell ref="A1579:D1579"/>
    <mergeCell ref="A1580:D1580"/>
    <mergeCell ref="A1581:G1581"/>
    <mergeCell ref="A1582:G1582"/>
    <mergeCell ref="A1583:G1583"/>
    <mergeCell ref="A1574:G1574"/>
    <mergeCell ref="A1575:H1575"/>
    <mergeCell ref="A1576:D1576"/>
    <mergeCell ref="E1576:F1576"/>
    <mergeCell ref="G1576:H1576"/>
    <mergeCell ref="A1577:H1577"/>
    <mergeCell ref="A1568:D1568"/>
    <mergeCell ref="A1569:D1569"/>
    <mergeCell ref="A1570:D1570"/>
    <mergeCell ref="A1571:G1571"/>
    <mergeCell ref="A1572:G1572"/>
    <mergeCell ref="A1573:G1573"/>
    <mergeCell ref="A1562:D1562"/>
    <mergeCell ref="A1563:D1563"/>
    <mergeCell ref="A1564:D1564"/>
    <mergeCell ref="A1565:D1565"/>
    <mergeCell ref="A1566:D1566"/>
    <mergeCell ref="A1567:D1567"/>
    <mergeCell ref="A1556:D1556"/>
    <mergeCell ref="A1557:D1557"/>
    <mergeCell ref="A1558:D1558"/>
    <mergeCell ref="A1559:D1559"/>
    <mergeCell ref="A1560:D1560"/>
    <mergeCell ref="A1561:D1561"/>
    <mergeCell ref="A1550:D1550"/>
    <mergeCell ref="A1551:D1551"/>
    <mergeCell ref="A1552:D1552"/>
    <mergeCell ref="A1553:D1553"/>
    <mergeCell ref="A1554:D1554"/>
    <mergeCell ref="A1555:D1555"/>
    <mergeCell ref="A1544:D1544"/>
    <mergeCell ref="A1545:D1545"/>
    <mergeCell ref="A1546:D1546"/>
    <mergeCell ref="A1547:D1547"/>
    <mergeCell ref="A1548:D1548"/>
    <mergeCell ref="A1549:D1549"/>
    <mergeCell ref="A1538:G1538"/>
    <mergeCell ref="A1539:D1539"/>
    <mergeCell ref="A1540:D1540"/>
    <mergeCell ref="A1541:D1541"/>
    <mergeCell ref="A1542:D1542"/>
    <mergeCell ref="A1543:D1543"/>
    <mergeCell ref="A1532:H1532"/>
    <mergeCell ref="A1533:D1533"/>
    <mergeCell ref="A1534:D1534"/>
    <mergeCell ref="A1535:D1535"/>
    <mergeCell ref="A1536:G1536"/>
    <mergeCell ref="A1537:G1537"/>
    <mergeCell ref="A1527:G1527"/>
    <mergeCell ref="A1528:G1528"/>
    <mergeCell ref="A1529:G1529"/>
    <mergeCell ref="A1530:H1530"/>
    <mergeCell ref="A1531:D1531"/>
    <mergeCell ref="E1531:F1531"/>
    <mergeCell ref="G1531:H1531"/>
    <mergeCell ref="A1521:D1521"/>
    <mergeCell ref="A1522:D1522"/>
    <mergeCell ref="A1523:D1523"/>
    <mergeCell ref="A1524:D1524"/>
    <mergeCell ref="A1525:D1525"/>
    <mergeCell ref="A1526:G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G1493"/>
    <mergeCell ref="A1494:G1494"/>
    <mergeCell ref="A1495:G1495"/>
    <mergeCell ref="A1496:D1496"/>
    <mergeCell ref="A1487:D1487"/>
    <mergeCell ref="E1487:F1487"/>
    <mergeCell ref="G1487:H1487"/>
    <mergeCell ref="A1488:H1488"/>
    <mergeCell ref="A1489:D1489"/>
    <mergeCell ref="A1490:D1490"/>
    <mergeCell ref="A1481:D1481"/>
    <mergeCell ref="A1482:G1482"/>
    <mergeCell ref="A1483:G1483"/>
    <mergeCell ref="A1484:G1484"/>
    <mergeCell ref="A1485:G1485"/>
    <mergeCell ref="A1486:H1486"/>
    <mergeCell ref="A1475:D1475"/>
    <mergeCell ref="A1476:D1476"/>
    <mergeCell ref="A1477:D1477"/>
    <mergeCell ref="A1478:D1478"/>
    <mergeCell ref="A1479:D1479"/>
    <mergeCell ref="A1480:D1480"/>
    <mergeCell ref="A1469:D1469"/>
    <mergeCell ref="A1470:D1470"/>
    <mergeCell ref="A1471:D1471"/>
    <mergeCell ref="A1472:D1472"/>
    <mergeCell ref="A1473:D1473"/>
    <mergeCell ref="A1474:D1474"/>
    <mergeCell ref="A1463:D1463"/>
    <mergeCell ref="A1464:D1464"/>
    <mergeCell ref="A1465:D1465"/>
    <mergeCell ref="A1466:D1466"/>
    <mergeCell ref="A1467:D1467"/>
    <mergeCell ref="A1468:D1468"/>
    <mergeCell ref="A1457:D1457"/>
    <mergeCell ref="A1458:D1458"/>
    <mergeCell ref="A1459:D1459"/>
    <mergeCell ref="A1460:D1460"/>
    <mergeCell ref="A1461:D1461"/>
    <mergeCell ref="A1462:D1462"/>
    <mergeCell ref="A1451:D1451"/>
    <mergeCell ref="A1452:G1452"/>
    <mergeCell ref="A1453:G1453"/>
    <mergeCell ref="A1454:G1454"/>
    <mergeCell ref="A1455:D1455"/>
    <mergeCell ref="A1456:D1456"/>
    <mergeCell ref="A1447:D1447"/>
    <mergeCell ref="E1447:F1447"/>
    <mergeCell ref="G1447:H1447"/>
    <mergeCell ref="A1448:H1448"/>
    <mergeCell ref="A1449:D1449"/>
    <mergeCell ref="A1450:D1450"/>
    <mergeCell ref="A1441:D1441"/>
    <mergeCell ref="A1442:G1442"/>
    <mergeCell ref="A1443:G1443"/>
    <mergeCell ref="A1444:G1444"/>
    <mergeCell ref="A1445:G1445"/>
    <mergeCell ref="A1446:H1446"/>
    <mergeCell ref="A1435:D1435"/>
    <mergeCell ref="A1436:D1436"/>
    <mergeCell ref="A1437:D1437"/>
    <mergeCell ref="A1438:D1438"/>
    <mergeCell ref="A1439:D1439"/>
    <mergeCell ref="A1440:D1440"/>
    <mergeCell ref="A1429:D1429"/>
    <mergeCell ref="A1430:D1430"/>
    <mergeCell ref="A1431:D1431"/>
    <mergeCell ref="A1432:D1432"/>
    <mergeCell ref="A1433:D1433"/>
    <mergeCell ref="A1434:D1434"/>
    <mergeCell ref="A1423:D1423"/>
    <mergeCell ref="A1424:D1424"/>
    <mergeCell ref="A1425:D1425"/>
    <mergeCell ref="A1426:D1426"/>
    <mergeCell ref="A1427:D1427"/>
    <mergeCell ref="A1428:D1428"/>
    <mergeCell ref="A1417:D1417"/>
    <mergeCell ref="A1418:D1418"/>
    <mergeCell ref="A1419:D1419"/>
    <mergeCell ref="A1420:D1420"/>
    <mergeCell ref="A1421:D1421"/>
    <mergeCell ref="A1422:D1422"/>
    <mergeCell ref="A1411:G1411"/>
    <mergeCell ref="A1412:D1412"/>
    <mergeCell ref="A1413:D1413"/>
    <mergeCell ref="A1414:D1414"/>
    <mergeCell ref="A1415:D1415"/>
    <mergeCell ref="A1416:D1416"/>
    <mergeCell ref="A1405:D1405"/>
    <mergeCell ref="A1406:D1406"/>
    <mergeCell ref="A1407:D1407"/>
    <mergeCell ref="A1408:D1408"/>
    <mergeCell ref="A1409:G1409"/>
    <mergeCell ref="A1410:G1410"/>
    <mergeCell ref="A1401:G1401"/>
    <mergeCell ref="A1402:H1402"/>
    <mergeCell ref="A1403:D1403"/>
    <mergeCell ref="E1403:F1403"/>
    <mergeCell ref="G1403:H1403"/>
    <mergeCell ref="A1404:H1404"/>
    <mergeCell ref="A1395:D1395"/>
    <mergeCell ref="A1396:D1396"/>
    <mergeCell ref="A1397:D1397"/>
    <mergeCell ref="A1398:G1398"/>
    <mergeCell ref="A1399:G1399"/>
    <mergeCell ref="A1400:G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G1366"/>
    <mergeCell ref="A1367:G1367"/>
    <mergeCell ref="A1368:G1368"/>
    <mergeCell ref="A1369:D1369"/>
    <mergeCell ref="A1370:D1370"/>
    <mergeCell ref="A1361:D1361"/>
    <mergeCell ref="E1361:F1361"/>
    <mergeCell ref="G1361:H1361"/>
    <mergeCell ref="A1362:H1362"/>
    <mergeCell ref="A1363:D1363"/>
    <mergeCell ref="A1364:D1364"/>
    <mergeCell ref="A1355:D1355"/>
    <mergeCell ref="A1356:G1356"/>
    <mergeCell ref="A1357:G1357"/>
    <mergeCell ref="A1358:G1358"/>
    <mergeCell ref="A1359:G1359"/>
    <mergeCell ref="A1360:H1360"/>
    <mergeCell ref="A1349:D1349"/>
    <mergeCell ref="A1350:D1350"/>
    <mergeCell ref="A1351:D1351"/>
    <mergeCell ref="A1352:D1352"/>
    <mergeCell ref="A1353:D1353"/>
    <mergeCell ref="A1354:D1354"/>
    <mergeCell ref="A1343:D1343"/>
    <mergeCell ref="A1344:D1344"/>
    <mergeCell ref="A1345:D1345"/>
    <mergeCell ref="A1346:D1346"/>
    <mergeCell ref="A1347:D1347"/>
    <mergeCell ref="A1348:D1348"/>
    <mergeCell ref="A1337:D1337"/>
    <mergeCell ref="A1338:D1338"/>
    <mergeCell ref="A1339:D1339"/>
    <mergeCell ref="A1340:D1340"/>
    <mergeCell ref="A1341:D1341"/>
    <mergeCell ref="A1342:D1342"/>
    <mergeCell ref="A1331:D1331"/>
    <mergeCell ref="A1332:D1332"/>
    <mergeCell ref="A1333:D1333"/>
    <mergeCell ref="A1334:D1334"/>
    <mergeCell ref="A1335:D1335"/>
    <mergeCell ref="A1336:D1336"/>
    <mergeCell ref="A1325:D1325"/>
    <mergeCell ref="A1326:D1326"/>
    <mergeCell ref="A1327:G1327"/>
    <mergeCell ref="A1328:G1328"/>
    <mergeCell ref="A1329:G1329"/>
    <mergeCell ref="A1330:D1330"/>
    <mergeCell ref="A1321:H1321"/>
    <mergeCell ref="A1322:D1322"/>
    <mergeCell ref="E1322:F1322"/>
    <mergeCell ref="G1322:H1322"/>
    <mergeCell ref="A1323:H1323"/>
    <mergeCell ref="A1324:D1324"/>
    <mergeCell ref="A1315:D1315"/>
    <mergeCell ref="A1316:D1316"/>
    <mergeCell ref="A1317:G1317"/>
    <mergeCell ref="A1318:G1318"/>
    <mergeCell ref="A1319:G1319"/>
    <mergeCell ref="A1320:G1320"/>
    <mergeCell ref="A1309:D1309"/>
    <mergeCell ref="A1310:D1310"/>
    <mergeCell ref="A1311:D1311"/>
    <mergeCell ref="A1312:D1312"/>
    <mergeCell ref="A1313:D1313"/>
    <mergeCell ref="A1314:D1314"/>
    <mergeCell ref="A1303:D1303"/>
    <mergeCell ref="A1304:D1304"/>
    <mergeCell ref="A1305:D1305"/>
    <mergeCell ref="A1306:D1306"/>
    <mergeCell ref="A1307:D1307"/>
    <mergeCell ref="A1308:D1308"/>
    <mergeCell ref="A1297:D1297"/>
    <mergeCell ref="A1298:D1298"/>
    <mergeCell ref="A1299:D1299"/>
    <mergeCell ref="A1300:D1300"/>
    <mergeCell ref="A1301:D1301"/>
    <mergeCell ref="A1302:D1302"/>
    <mergeCell ref="A1291:D1291"/>
    <mergeCell ref="A1292:D1292"/>
    <mergeCell ref="A1293:D1293"/>
    <mergeCell ref="A1294:D1294"/>
    <mergeCell ref="A1295:D1295"/>
    <mergeCell ref="A1296:D1296"/>
    <mergeCell ref="A1285:D1285"/>
    <mergeCell ref="A1286:D1286"/>
    <mergeCell ref="A1287:D1287"/>
    <mergeCell ref="A1288:G1288"/>
    <mergeCell ref="A1289:G1289"/>
    <mergeCell ref="A1290:G1290"/>
    <mergeCell ref="A1281:G1281"/>
    <mergeCell ref="A1282:H1282"/>
    <mergeCell ref="A1283:D1283"/>
    <mergeCell ref="E1283:F1283"/>
    <mergeCell ref="G1283:H1283"/>
    <mergeCell ref="A1284:H1284"/>
    <mergeCell ref="A1275:D1275"/>
    <mergeCell ref="A1276:D1276"/>
    <mergeCell ref="A1277:D1277"/>
    <mergeCell ref="A1278:G1278"/>
    <mergeCell ref="A1279:G1279"/>
    <mergeCell ref="A1280:G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G1251"/>
    <mergeCell ref="A1252:D1252"/>
    <mergeCell ref="A1253:D1253"/>
    <mergeCell ref="A1254:D1254"/>
    <mergeCell ref="A1255:D1255"/>
    <mergeCell ref="A1256:D1256"/>
    <mergeCell ref="A1245:H1245"/>
    <mergeCell ref="A1246:D1246"/>
    <mergeCell ref="A1247:D1247"/>
    <mergeCell ref="A1248:D1248"/>
    <mergeCell ref="A1249:G1249"/>
    <mergeCell ref="A1250:G1250"/>
    <mergeCell ref="A1241:G1241"/>
    <mergeCell ref="A1242:G1242"/>
    <mergeCell ref="A1243:H1243"/>
    <mergeCell ref="A1244:D1244"/>
    <mergeCell ref="E1244:F1244"/>
    <mergeCell ref="G1244:H1244"/>
    <mergeCell ref="A1235:D1235"/>
    <mergeCell ref="A1236:D1236"/>
    <mergeCell ref="A1237:D1237"/>
    <mergeCell ref="A1238:D1238"/>
    <mergeCell ref="A1239:G1239"/>
    <mergeCell ref="A1240:G1240"/>
    <mergeCell ref="A1229:D1229"/>
    <mergeCell ref="A1230:D1230"/>
    <mergeCell ref="A1231:D1231"/>
    <mergeCell ref="A1232:D1232"/>
    <mergeCell ref="A1233:D1233"/>
    <mergeCell ref="A1234:D1234"/>
    <mergeCell ref="A1223:D1223"/>
    <mergeCell ref="A1224:D1224"/>
    <mergeCell ref="A1225:D1225"/>
    <mergeCell ref="A1226:D1226"/>
    <mergeCell ref="A1227:D1227"/>
    <mergeCell ref="A1228:D1228"/>
    <mergeCell ref="A1217:D1217"/>
    <mergeCell ref="A1218:D1218"/>
    <mergeCell ref="A1219:D1219"/>
    <mergeCell ref="A1220:D1220"/>
    <mergeCell ref="A1221:D1221"/>
    <mergeCell ref="A1222:D1222"/>
    <mergeCell ref="A1211:D1211"/>
    <mergeCell ref="A1212:D1212"/>
    <mergeCell ref="A1213:D1213"/>
    <mergeCell ref="A1214:D1214"/>
    <mergeCell ref="A1215:D1215"/>
    <mergeCell ref="A1216:D1216"/>
    <mergeCell ref="A1205:D1205"/>
    <mergeCell ref="A1206:D1206"/>
    <mergeCell ref="A1207:G1207"/>
    <mergeCell ref="A1208:G1208"/>
    <mergeCell ref="A1209:G1209"/>
    <mergeCell ref="A1210:D1210"/>
    <mergeCell ref="A1201:D1201"/>
    <mergeCell ref="E1201:F1201"/>
    <mergeCell ref="G1201:H1201"/>
    <mergeCell ref="A1202:H1202"/>
    <mergeCell ref="A1203:D1203"/>
    <mergeCell ref="A1204:D1204"/>
    <mergeCell ref="A1195:D1195"/>
    <mergeCell ref="A1196:G1196"/>
    <mergeCell ref="A1197:G1197"/>
    <mergeCell ref="A1198:G1198"/>
    <mergeCell ref="A1199:G1199"/>
    <mergeCell ref="A1200:H1200"/>
    <mergeCell ref="A1189:D1189"/>
    <mergeCell ref="A1190:D1190"/>
    <mergeCell ref="A1191:D1191"/>
    <mergeCell ref="A1192:D1192"/>
    <mergeCell ref="A1193:D1193"/>
    <mergeCell ref="A1194:D1194"/>
    <mergeCell ref="A1183:D1183"/>
    <mergeCell ref="A1184:D1184"/>
    <mergeCell ref="A1185:D1185"/>
    <mergeCell ref="A1186:D1186"/>
    <mergeCell ref="A1187:D1187"/>
    <mergeCell ref="A1188:D1188"/>
    <mergeCell ref="A1177:D1177"/>
    <mergeCell ref="A1178:D1178"/>
    <mergeCell ref="A1179:D1179"/>
    <mergeCell ref="A1180:D1180"/>
    <mergeCell ref="A1181:D1181"/>
    <mergeCell ref="A1182:D1182"/>
    <mergeCell ref="A1171:D1171"/>
    <mergeCell ref="A1172:D1172"/>
    <mergeCell ref="A1173:D1173"/>
    <mergeCell ref="A1174:D1174"/>
    <mergeCell ref="A1175:D1175"/>
    <mergeCell ref="A1176:D1176"/>
    <mergeCell ref="A1165:D1165"/>
    <mergeCell ref="A1166:D1166"/>
    <mergeCell ref="A1167:D1167"/>
    <mergeCell ref="A1168:D1168"/>
    <mergeCell ref="A1169:D1169"/>
    <mergeCell ref="A1170:D1170"/>
    <mergeCell ref="A1159:D1159"/>
    <mergeCell ref="A1160:D1160"/>
    <mergeCell ref="A1161:D1161"/>
    <mergeCell ref="A1162:G1162"/>
    <mergeCell ref="A1163:G1163"/>
    <mergeCell ref="A1164:G1164"/>
    <mergeCell ref="A1155:H1155"/>
    <mergeCell ref="A1156:D1156"/>
    <mergeCell ref="E1156:F1156"/>
    <mergeCell ref="G1156:H1156"/>
    <mergeCell ref="A1157:H1157"/>
    <mergeCell ref="A1158:D1158"/>
    <mergeCell ref="A1149:D1149"/>
    <mergeCell ref="A1150:D1150"/>
    <mergeCell ref="A1151:G1151"/>
    <mergeCell ref="A1152:G1152"/>
    <mergeCell ref="A1153:G1153"/>
    <mergeCell ref="A1154:G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G1119"/>
    <mergeCell ref="A1120:G1120"/>
    <mergeCell ref="A1121:D1121"/>
    <mergeCell ref="A1122:D1122"/>
    <mergeCell ref="A1123:D1123"/>
    <mergeCell ref="A1124:D1124"/>
    <mergeCell ref="A1113:H1113"/>
    <mergeCell ref="A1114:D1114"/>
    <mergeCell ref="A1115:D1115"/>
    <mergeCell ref="A1116:D1116"/>
    <mergeCell ref="A1117:D1117"/>
    <mergeCell ref="A1118:G1118"/>
    <mergeCell ref="A1108:G1108"/>
    <mergeCell ref="A1109:G1109"/>
    <mergeCell ref="A1110:G1110"/>
    <mergeCell ref="A1111:H1111"/>
    <mergeCell ref="A1112:D1112"/>
    <mergeCell ref="E1112:F1112"/>
    <mergeCell ref="G1112:H1112"/>
    <mergeCell ref="A1102:D1102"/>
    <mergeCell ref="A1103:D1103"/>
    <mergeCell ref="A1104:D1104"/>
    <mergeCell ref="A1105:D1105"/>
    <mergeCell ref="A1106:D1106"/>
    <mergeCell ref="A1107:G1107"/>
    <mergeCell ref="A1096:D1096"/>
    <mergeCell ref="A1097:D1097"/>
    <mergeCell ref="A1098:D1098"/>
    <mergeCell ref="A1099:D1099"/>
    <mergeCell ref="A1100:D1100"/>
    <mergeCell ref="A1101:D1101"/>
    <mergeCell ref="A1090:D1090"/>
    <mergeCell ref="A1091:D1091"/>
    <mergeCell ref="A1092:D1092"/>
    <mergeCell ref="A1093:D1093"/>
    <mergeCell ref="A1094:D1094"/>
    <mergeCell ref="A1095:D1095"/>
    <mergeCell ref="A1084:D1084"/>
    <mergeCell ref="A1085:D1085"/>
    <mergeCell ref="A1086:D1086"/>
    <mergeCell ref="A1087:D1087"/>
    <mergeCell ref="A1088:D1088"/>
    <mergeCell ref="A1089:D1089"/>
    <mergeCell ref="A1078:D1078"/>
    <mergeCell ref="A1079:D1079"/>
    <mergeCell ref="A1080:D1080"/>
    <mergeCell ref="A1081:D1081"/>
    <mergeCell ref="A1082:D1082"/>
    <mergeCell ref="A1083:D1083"/>
    <mergeCell ref="A1072:G1072"/>
    <mergeCell ref="A1073:G1073"/>
    <mergeCell ref="A1074:D1074"/>
    <mergeCell ref="A1075:D1075"/>
    <mergeCell ref="A1076:D1076"/>
    <mergeCell ref="A1077:D1077"/>
    <mergeCell ref="A1066:H1066"/>
    <mergeCell ref="A1067:D1067"/>
    <mergeCell ref="A1068:D1068"/>
    <mergeCell ref="A1069:D1069"/>
    <mergeCell ref="A1070:D1070"/>
    <mergeCell ref="A1071:G1071"/>
    <mergeCell ref="A1062:G1062"/>
    <mergeCell ref="A1063:G1063"/>
    <mergeCell ref="A1064:H1064"/>
    <mergeCell ref="A1065:D1065"/>
    <mergeCell ref="E1065:F1065"/>
    <mergeCell ref="G1065:H1065"/>
    <mergeCell ref="A1056:D1056"/>
    <mergeCell ref="A1057:D1057"/>
    <mergeCell ref="A1058:D1058"/>
    <mergeCell ref="A1059:D1059"/>
    <mergeCell ref="A1060:G1060"/>
    <mergeCell ref="A1061:G1061"/>
    <mergeCell ref="A1050:D1050"/>
    <mergeCell ref="A1051:D1051"/>
    <mergeCell ref="A1052:D1052"/>
    <mergeCell ref="A1053:D1053"/>
    <mergeCell ref="A1054:D1054"/>
    <mergeCell ref="A1055:D1055"/>
    <mergeCell ref="A1044:D1044"/>
    <mergeCell ref="A1045:D1045"/>
    <mergeCell ref="A1046:D1046"/>
    <mergeCell ref="A1047:D1047"/>
    <mergeCell ref="A1048:D1048"/>
    <mergeCell ref="A1049:D1049"/>
    <mergeCell ref="A1038:D1038"/>
    <mergeCell ref="A1039:D1039"/>
    <mergeCell ref="A1040:D1040"/>
    <mergeCell ref="A1041:D1041"/>
    <mergeCell ref="A1042:D1042"/>
    <mergeCell ref="A1043:D1043"/>
    <mergeCell ref="A1032:D1032"/>
    <mergeCell ref="A1033:D1033"/>
    <mergeCell ref="A1034:D1034"/>
    <mergeCell ref="A1035:D1035"/>
    <mergeCell ref="A1036:D1036"/>
    <mergeCell ref="A1037:D1037"/>
    <mergeCell ref="A1026:D1026"/>
    <mergeCell ref="A1027:D1027"/>
    <mergeCell ref="A1028:D1028"/>
    <mergeCell ref="A1029:D1029"/>
    <mergeCell ref="A1030:D1030"/>
    <mergeCell ref="A1031:D1031"/>
    <mergeCell ref="A1020:D1020"/>
    <mergeCell ref="A1021:G1021"/>
    <mergeCell ref="A1022:G1022"/>
    <mergeCell ref="A1023:G1023"/>
    <mergeCell ref="A1024:D1024"/>
    <mergeCell ref="A1025:D1025"/>
    <mergeCell ref="A1014:H1014"/>
    <mergeCell ref="A1015:D1015"/>
    <mergeCell ref="A1016:D1016"/>
    <mergeCell ref="A1017:D1017"/>
    <mergeCell ref="A1018:D1018"/>
    <mergeCell ref="A1019:D1019"/>
    <mergeCell ref="A966:G966"/>
    <mergeCell ref="A967:G967"/>
    <mergeCell ref="A968:G968"/>
    <mergeCell ref="A969:H969"/>
    <mergeCell ref="A1013:D1013"/>
    <mergeCell ref="E1013:F1013"/>
    <mergeCell ref="G1013:H1013"/>
    <mergeCell ref="A975:D975"/>
    <mergeCell ref="A976:G976"/>
    <mergeCell ref="A977:G977"/>
    <mergeCell ref="A960:D960"/>
    <mergeCell ref="A961:D961"/>
    <mergeCell ref="A962:D962"/>
    <mergeCell ref="A963:D963"/>
    <mergeCell ref="A964:D964"/>
    <mergeCell ref="A965:G965"/>
    <mergeCell ref="A990:D990"/>
    <mergeCell ref="A991:D991"/>
    <mergeCell ref="A992:D992"/>
    <mergeCell ref="A993:D993"/>
    <mergeCell ref="A994:D994"/>
    <mergeCell ref="A995:D995"/>
    <mergeCell ref="A984:D984"/>
    <mergeCell ref="A985:D985"/>
    <mergeCell ref="A986:D986"/>
    <mergeCell ref="A987:D987"/>
    <mergeCell ref="A954:D954"/>
    <mergeCell ref="A955:D955"/>
    <mergeCell ref="A956:D956"/>
    <mergeCell ref="A957:D957"/>
    <mergeCell ref="A958:D958"/>
    <mergeCell ref="A959:D959"/>
    <mergeCell ref="A948:D948"/>
    <mergeCell ref="A949:D949"/>
    <mergeCell ref="A950:D950"/>
    <mergeCell ref="A951:D951"/>
    <mergeCell ref="A952:D952"/>
    <mergeCell ref="A953:D953"/>
    <mergeCell ref="A942:D942"/>
    <mergeCell ref="A943:D943"/>
    <mergeCell ref="A944:D944"/>
    <mergeCell ref="A945:D945"/>
    <mergeCell ref="A946:D946"/>
    <mergeCell ref="A947:D947"/>
    <mergeCell ref="A936:G936"/>
    <mergeCell ref="A937:D937"/>
    <mergeCell ref="A938:D938"/>
    <mergeCell ref="A939:D939"/>
    <mergeCell ref="A940:D940"/>
    <mergeCell ref="A941:D941"/>
    <mergeCell ref="A930:H930"/>
    <mergeCell ref="A931:D931"/>
    <mergeCell ref="A932:D932"/>
    <mergeCell ref="A933:D933"/>
    <mergeCell ref="A934:G934"/>
    <mergeCell ref="A935:G935"/>
    <mergeCell ref="A925:G925"/>
    <mergeCell ref="A926:G926"/>
    <mergeCell ref="A927:G927"/>
    <mergeCell ref="A928:H928"/>
    <mergeCell ref="A929:D929"/>
    <mergeCell ref="E929:F929"/>
    <mergeCell ref="G929:H929"/>
    <mergeCell ref="A919:D919"/>
    <mergeCell ref="A920:D920"/>
    <mergeCell ref="A921:D921"/>
    <mergeCell ref="A922:D922"/>
    <mergeCell ref="A923:D923"/>
    <mergeCell ref="A924:G924"/>
    <mergeCell ref="A913:D913"/>
    <mergeCell ref="A914:D914"/>
    <mergeCell ref="A915:D915"/>
    <mergeCell ref="A916:D916"/>
    <mergeCell ref="A917:D917"/>
    <mergeCell ref="A918:D918"/>
    <mergeCell ref="A907:D907"/>
    <mergeCell ref="A908:D908"/>
    <mergeCell ref="A909:D909"/>
    <mergeCell ref="A910:D910"/>
    <mergeCell ref="A911:D911"/>
    <mergeCell ref="A912:D912"/>
    <mergeCell ref="A901:D901"/>
    <mergeCell ref="A902:D902"/>
    <mergeCell ref="A903:D903"/>
    <mergeCell ref="A904:D904"/>
    <mergeCell ref="A905:D905"/>
    <mergeCell ref="A906:D906"/>
    <mergeCell ref="A895:G895"/>
    <mergeCell ref="A896:D896"/>
    <mergeCell ref="A897:D897"/>
    <mergeCell ref="A898:D898"/>
    <mergeCell ref="A899:D899"/>
    <mergeCell ref="A900:D900"/>
    <mergeCell ref="A889:H889"/>
    <mergeCell ref="A890:D890"/>
    <mergeCell ref="A891:D891"/>
    <mergeCell ref="A892:D892"/>
    <mergeCell ref="A893:G893"/>
    <mergeCell ref="A894:G894"/>
    <mergeCell ref="A884:G884"/>
    <mergeCell ref="A885:G885"/>
    <mergeCell ref="A886:G886"/>
    <mergeCell ref="A887:H887"/>
    <mergeCell ref="A888:D888"/>
    <mergeCell ref="E888:F888"/>
    <mergeCell ref="G888:H888"/>
    <mergeCell ref="A878:D878"/>
    <mergeCell ref="A879:D879"/>
    <mergeCell ref="A880:D880"/>
    <mergeCell ref="A881:D881"/>
    <mergeCell ref="A882:D882"/>
    <mergeCell ref="A883:G883"/>
    <mergeCell ref="A872:D872"/>
    <mergeCell ref="A873:D873"/>
    <mergeCell ref="A874:D874"/>
    <mergeCell ref="A875:D875"/>
    <mergeCell ref="A876:D876"/>
    <mergeCell ref="A877:D877"/>
    <mergeCell ref="A866:D866"/>
    <mergeCell ref="A867:D867"/>
    <mergeCell ref="A868:D868"/>
    <mergeCell ref="A869:D869"/>
    <mergeCell ref="A870:D870"/>
    <mergeCell ref="A871:D871"/>
    <mergeCell ref="A860:D860"/>
    <mergeCell ref="A861:D861"/>
    <mergeCell ref="A862:D862"/>
    <mergeCell ref="A863:D863"/>
    <mergeCell ref="A864:D864"/>
    <mergeCell ref="A865:D865"/>
    <mergeCell ref="A854:G854"/>
    <mergeCell ref="A855:D855"/>
    <mergeCell ref="A856:D856"/>
    <mergeCell ref="A857:D857"/>
    <mergeCell ref="A858:D858"/>
    <mergeCell ref="A859:D859"/>
    <mergeCell ref="A848:H848"/>
    <mergeCell ref="A849:D849"/>
    <mergeCell ref="A850:D850"/>
    <mergeCell ref="A851:D851"/>
    <mergeCell ref="A852:G852"/>
    <mergeCell ref="A853:G853"/>
    <mergeCell ref="A842:G842"/>
    <mergeCell ref="A843:G843"/>
    <mergeCell ref="A844:G844"/>
    <mergeCell ref="A845:G845"/>
    <mergeCell ref="A846:H846"/>
    <mergeCell ref="A847:D847"/>
    <mergeCell ref="E847:F847"/>
    <mergeCell ref="G847:H847"/>
    <mergeCell ref="A836:D836"/>
    <mergeCell ref="A837:D837"/>
    <mergeCell ref="A838:D838"/>
    <mergeCell ref="A839:D839"/>
    <mergeCell ref="A840:D840"/>
    <mergeCell ref="A841:D841"/>
    <mergeCell ref="A830:D830"/>
    <mergeCell ref="A831:D831"/>
    <mergeCell ref="A832:D832"/>
    <mergeCell ref="A833:D833"/>
    <mergeCell ref="A834:D834"/>
    <mergeCell ref="A835:D835"/>
    <mergeCell ref="A824:D824"/>
    <mergeCell ref="A825:D825"/>
    <mergeCell ref="A826:D826"/>
    <mergeCell ref="A827:D827"/>
    <mergeCell ref="A828:D828"/>
    <mergeCell ref="A829:D829"/>
    <mergeCell ref="A818:D818"/>
    <mergeCell ref="A819:D819"/>
    <mergeCell ref="A820:D820"/>
    <mergeCell ref="A821:D821"/>
    <mergeCell ref="A822:D822"/>
    <mergeCell ref="A823:D823"/>
    <mergeCell ref="A812:G812"/>
    <mergeCell ref="A813:D813"/>
    <mergeCell ref="A814:D814"/>
    <mergeCell ref="A815:D815"/>
    <mergeCell ref="A816:D816"/>
    <mergeCell ref="A817:D817"/>
    <mergeCell ref="A806:H806"/>
    <mergeCell ref="A807:D807"/>
    <mergeCell ref="A808:D808"/>
    <mergeCell ref="A809:D809"/>
    <mergeCell ref="A810:G810"/>
    <mergeCell ref="A811:G811"/>
    <mergeCell ref="A800:G800"/>
    <mergeCell ref="A801:G801"/>
    <mergeCell ref="A802:G802"/>
    <mergeCell ref="A803:G803"/>
    <mergeCell ref="A804:H804"/>
    <mergeCell ref="A805:D805"/>
    <mergeCell ref="E805:F805"/>
    <mergeCell ref="G805:H805"/>
    <mergeCell ref="A794:D794"/>
    <mergeCell ref="A795:D795"/>
    <mergeCell ref="A796:D796"/>
    <mergeCell ref="A797:D797"/>
    <mergeCell ref="A798:D798"/>
    <mergeCell ref="A799:D799"/>
    <mergeCell ref="A788:D788"/>
    <mergeCell ref="A789:D789"/>
    <mergeCell ref="A790:D790"/>
    <mergeCell ref="A791:D791"/>
    <mergeCell ref="A792:D792"/>
    <mergeCell ref="A793:D793"/>
    <mergeCell ref="A782:D782"/>
    <mergeCell ref="A783:D783"/>
    <mergeCell ref="A784:D784"/>
    <mergeCell ref="A785:D785"/>
    <mergeCell ref="A786:D786"/>
    <mergeCell ref="A787:D787"/>
    <mergeCell ref="A776:D776"/>
    <mergeCell ref="A777:D777"/>
    <mergeCell ref="A778:D778"/>
    <mergeCell ref="A779:D779"/>
    <mergeCell ref="A780:D780"/>
    <mergeCell ref="A781:D781"/>
    <mergeCell ref="A770:G770"/>
    <mergeCell ref="A771:D771"/>
    <mergeCell ref="A772:D772"/>
    <mergeCell ref="A773:D773"/>
    <mergeCell ref="A774:D774"/>
    <mergeCell ref="A775:D775"/>
    <mergeCell ref="A764:H764"/>
    <mergeCell ref="A765:D765"/>
    <mergeCell ref="A766:D766"/>
    <mergeCell ref="A767:D767"/>
    <mergeCell ref="A768:G768"/>
    <mergeCell ref="A769:G769"/>
    <mergeCell ref="A760:G760"/>
    <mergeCell ref="A761:G761"/>
    <mergeCell ref="A762:H762"/>
    <mergeCell ref="A763:D763"/>
    <mergeCell ref="E763:F763"/>
    <mergeCell ref="G763:H763"/>
    <mergeCell ref="A754:D754"/>
    <mergeCell ref="A755:D755"/>
    <mergeCell ref="A756:D756"/>
    <mergeCell ref="A757:D757"/>
    <mergeCell ref="A758:G758"/>
    <mergeCell ref="A759:G759"/>
    <mergeCell ref="A748:D748"/>
    <mergeCell ref="A749:D749"/>
    <mergeCell ref="A750:D750"/>
    <mergeCell ref="A751:D751"/>
    <mergeCell ref="A752:D752"/>
    <mergeCell ref="A753:D753"/>
    <mergeCell ref="A742:D742"/>
    <mergeCell ref="A743:D743"/>
    <mergeCell ref="A744:D744"/>
    <mergeCell ref="A745:D745"/>
    <mergeCell ref="A746:D746"/>
    <mergeCell ref="A747:D747"/>
    <mergeCell ref="A736:D736"/>
    <mergeCell ref="A737:D737"/>
    <mergeCell ref="A738:D738"/>
    <mergeCell ref="A739:D739"/>
    <mergeCell ref="A740:D740"/>
    <mergeCell ref="A741:D741"/>
    <mergeCell ref="A730:G730"/>
    <mergeCell ref="A731:D731"/>
    <mergeCell ref="A732:D732"/>
    <mergeCell ref="A733:D733"/>
    <mergeCell ref="A734:D734"/>
    <mergeCell ref="A735:D735"/>
    <mergeCell ref="A724:H724"/>
    <mergeCell ref="A725:D725"/>
    <mergeCell ref="A726:D726"/>
    <mergeCell ref="A727:D727"/>
    <mergeCell ref="A728:G728"/>
    <mergeCell ref="A729:G729"/>
    <mergeCell ref="A720:G720"/>
    <mergeCell ref="A721:G721"/>
    <mergeCell ref="A722:H722"/>
    <mergeCell ref="A723:D723"/>
    <mergeCell ref="E723:F723"/>
    <mergeCell ref="G723:H723"/>
    <mergeCell ref="A714:D714"/>
    <mergeCell ref="A715:D715"/>
    <mergeCell ref="A716:D716"/>
    <mergeCell ref="A717:D717"/>
    <mergeCell ref="A718:G718"/>
    <mergeCell ref="A719:G719"/>
    <mergeCell ref="A708:D708"/>
    <mergeCell ref="A709:D709"/>
    <mergeCell ref="A710:D710"/>
    <mergeCell ref="A711:D711"/>
    <mergeCell ref="A712:D712"/>
    <mergeCell ref="A713:D713"/>
    <mergeCell ref="A702:D702"/>
    <mergeCell ref="A703:D703"/>
    <mergeCell ref="A704:D704"/>
    <mergeCell ref="A705:D705"/>
    <mergeCell ref="A706:D706"/>
    <mergeCell ref="A707:D707"/>
    <mergeCell ref="A696:D696"/>
    <mergeCell ref="A697:D697"/>
    <mergeCell ref="A698:D698"/>
    <mergeCell ref="A699:D699"/>
    <mergeCell ref="A700:D700"/>
    <mergeCell ref="A701:D701"/>
    <mergeCell ref="A690:G690"/>
    <mergeCell ref="A691:D691"/>
    <mergeCell ref="A692:D692"/>
    <mergeCell ref="A693:D693"/>
    <mergeCell ref="A694:D694"/>
    <mergeCell ref="A695:D695"/>
    <mergeCell ref="A684:H684"/>
    <mergeCell ref="A685:D685"/>
    <mergeCell ref="A686:D686"/>
    <mergeCell ref="A687:D687"/>
    <mergeCell ref="A688:G688"/>
    <mergeCell ref="A689:G689"/>
    <mergeCell ref="A679:G679"/>
    <mergeCell ref="A680:G680"/>
    <mergeCell ref="A681:G681"/>
    <mergeCell ref="A682:H682"/>
    <mergeCell ref="A683:D683"/>
    <mergeCell ref="E683:F683"/>
    <mergeCell ref="G683:H683"/>
    <mergeCell ref="A673:D673"/>
    <mergeCell ref="A674:D674"/>
    <mergeCell ref="A675:D675"/>
    <mergeCell ref="A676:D676"/>
    <mergeCell ref="A677:D677"/>
    <mergeCell ref="A678:G678"/>
    <mergeCell ref="A667:D667"/>
    <mergeCell ref="A668:D668"/>
    <mergeCell ref="A669:D669"/>
    <mergeCell ref="A670:D670"/>
    <mergeCell ref="A671:D671"/>
    <mergeCell ref="A672:D672"/>
    <mergeCell ref="A661:D661"/>
    <mergeCell ref="A662:D662"/>
    <mergeCell ref="A663:D663"/>
    <mergeCell ref="A664:D664"/>
    <mergeCell ref="A665:D665"/>
    <mergeCell ref="A666:D666"/>
    <mergeCell ref="A655:D655"/>
    <mergeCell ref="A656:D656"/>
    <mergeCell ref="A657:D657"/>
    <mergeCell ref="A658:D658"/>
    <mergeCell ref="A659:D659"/>
    <mergeCell ref="A660:D660"/>
    <mergeCell ref="A649:D649"/>
    <mergeCell ref="A650:D650"/>
    <mergeCell ref="A651:D651"/>
    <mergeCell ref="A652:D652"/>
    <mergeCell ref="A653:D653"/>
    <mergeCell ref="A654:D654"/>
    <mergeCell ref="A643:D643"/>
    <mergeCell ref="A644:D644"/>
    <mergeCell ref="A645:G645"/>
    <mergeCell ref="A646:G646"/>
    <mergeCell ref="A647:G647"/>
    <mergeCell ref="A648:D648"/>
    <mergeCell ref="A639:D639"/>
    <mergeCell ref="E639:F639"/>
    <mergeCell ref="G639:H639"/>
    <mergeCell ref="A640:H640"/>
    <mergeCell ref="A641:D641"/>
    <mergeCell ref="A642:D642"/>
    <mergeCell ref="A633:D633"/>
    <mergeCell ref="A634:G634"/>
    <mergeCell ref="A635:G635"/>
    <mergeCell ref="A636:G636"/>
    <mergeCell ref="A637:G637"/>
    <mergeCell ref="A638:H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H603"/>
    <mergeCell ref="A604:D604"/>
    <mergeCell ref="A605:D605"/>
    <mergeCell ref="A606:G606"/>
    <mergeCell ref="A607:G607"/>
    <mergeCell ref="A608:G608"/>
    <mergeCell ref="A599:G599"/>
    <mergeCell ref="A600:G600"/>
    <mergeCell ref="A601:H601"/>
    <mergeCell ref="A602:D602"/>
    <mergeCell ref="E602:F602"/>
    <mergeCell ref="G602:H602"/>
    <mergeCell ref="A593:D593"/>
    <mergeCell ref="A594:D594"/>
    <mergeCell ref="A595:D595"/>
    <mergeCell ref="A596:D596"/>
    <mergeCell ref="A597:G597"/>
    <mergeCell ref="A598:G598"/>
    <mergeCell ref="A587:D587"/>
    <mergeCell ref="A588:D588"/>
    <mergeCell ref="A589:D589"/>
    <mergeCell ref="A590:D590"/>
    <mergeCell ref="A591:D591"/>
    <mergeCell ref="A592:D592"/>
    <mergeCell ref="A581:D581"/>
    <mergeCell ref="A582:D582"/>
    <mergeCell ref="A583:D583"/>
    <mergeCell ref="A584:D584"/>
    <mergeCell ref="A585:D585"/>
    <mergeCell ref="A586:D586"/>
    <mergeCell ref="A575:D575"/>
    <mergeCell ref="A576:D576"/>
    <mergeCell ref="A577:D577"/>
    <mergeCell ref="A578:D578"/>
    <mergeCell ref="A579:D579"/>
    <mergeCell ref="A580:D580"/>
    <mergeCell ref="A569:D569"/>
    <mergeCell ref="A570:D570"/>
    <mergeCell ref="A571:D571"/>
    <mergeCell ref="A572:D572"/>
    <mergeCell ref="A573:D573"/>
    <mergeCell ref="A574:D574"/>
    <mergeCell ref="A563:D563"/>
    <mergeCell ref="A564:D564"/>
    <mergeCell ref="A565:D565"/>
    <mergeCell ref="A566:G566"/>
    <mergeCell ref="A567:G567"/>
    <mergeCell ref="A568:G568"/>
    <mergeCell ref="A559:G559"/>
    <mergeCell ref="A560:H560"/>
    <mergeCell ref="A561:D561"/>
    <mergeCell ref="E561:F561"/>
    <mergeCell ref="G561:H561"/>
    <mergeCell ref="A562:H562"/>
    <mergeCell ref="A553:D553"/>
    <mergeCell ref="A554:D554"/>
    <mergeCell ref="A555:D555"/>
    <mergeCell ref="A556:G556"/>
    <mergeCell ref="A557:G557"/>
    <mergeCell ref="A558:G558"/>
    <mergeCell ref="A547:D547"/>
    <mergeCell ref="A548:D548"/>
    <mergeCell ref="A549:D549"/>
    <mergeCell ref="A550:D550"/>
    <mergeCell ref="A551:D551"/>
    <mergeCell ref="A552:D552"/>
    <mergeCell ref="A541:D541"/>
    <mergeCell ref="A542:D542"/>
    <mergeCell ref="A543:D543"/>
    <mergeCell ref="A544:D544"/>
    <mergeCell ref="A545:D545"/>
    <mergeCell ref="A546:D546"/>
    <mergeCell ref="A535:D535"/>
    <mergeCell ref="A536:D536"/>
    <mergeCell ref="A537:D537"/>
    <mergeCell ref="A538:D538"/>
    <mergeCell ref="A539:D539"/>
    <mergeCell ref="A540:D540"/>
    <mergeCell ref="A529:D529"/>
    <mergeCell ref="A530:D530"/>
    <mergeCell ref="A531:D531"/>
    <mergeCell ref="A532:D532"/>
    <mergeCell ref="A533:D533"/>
    <mergeCell ref="A534:D534"/>
    <mergeCell ref="A523:D523"/>
    <mergeCell ref="A524:D524"/>
    <mergeCell ref="A525:G525"/>
    <mergeCell ref="A526:G526"/>
    <mergeCell ref="A527:G527"/>
    <mergeCell ref="A528:D528"/>
    <mergeCell ref="A519:H519"/>
    <mergeCell ref="A520:D520"/>
    <mergeCell ref="E520:F520"/>
    <mergeCell ref="G520:H520"/>
    <mergeCell ref="A521:H521"/>
    <mergeCell ref="A522:D522"/>
    <mergeCell ref="A513:D513"/>
    <mergeCell ref="A514:D514"/>
    <mergeCell ref="A515:G515"/>
    <mergeCell ref="A516:G516"/>
    <mergeCell ref="A517:G517"/>
    <mergeCell ref="A518:G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G484"/>
    <mergeCell ref="A485:G485"/>
    <mergeCell ref="A486:G486"/>
    <mergeCell ref="A487:D487"/>
    <mergeCell ref="A488:D488"/>
    <mergeCell ref="A479:D479"/>
    <mergeCell ref="E479:F479"/>
    <mergeCell ref="G479:H479"/>
    <mergeCell ref="A480:H480"/>
    <mergeCell ref="A481:D481"/>
    <mergeCell ref="A482:D482"/>
    <mergeCell ref="A473:D473"/>
    <mergeCell ref="A474:G474"/>
    <mergeCell ref="A475:G475"/>
    <mergeCell ref="A476:G476"/>
    <mergeCell ref="A477:G477"/>
    <mergeCell ref="A478:H478"/>
    <mergeCell ref="A467:D467"/>
    <mergeCell ref="A468:D468"/>
    <mergeCell ref="A469:D469"/>
    <mergeCell ref="A470:D470"/>
    <mergeCell ref="A471:D471"/>
    <mergeCell ref="A472:D472"/>
    <mergeCell ref="A461:D461"/>
    <mergeCell ref="A462:D462"/>
    <mergeCell ref="A463:D463"/>
    <mergeCell ref="A464:D464"/>
    <mergeCell ref="A465:D465"/>
    <mergeCell ref="A466:D466"/>
    <mergeCell ref="A455:D455"/>
    <mergeCell ref="A456:D456"/>
    <mergeCell ref="A457:D457"/>
    <mergeCell ref="A458:D458"/>
    <mergeCell ref="A459:D459"/>
    <mergeCell ref="A460:D460"/>
    <mergeCell ref="A449:D449"/>
    <mergeCell ref="A450:D450"/>
    <mergeCell ref="A451:D451"/>
    <mergeCell ref="A452:D452"/>
    <mergeCell ref="A453:D453"/>
    <mergeCell ref="A454:D454"/>
    <mergeCell ref="A443:D443"/>
    <mergeCell ref="A444:D444"/>
    <mergeCell ref="A445:G445"/>
    <mergeCell ref="A446:G446"/>
    <mergeCell ref="A447:G447"/>
    <mergeCell ref="A448:D448"/>
    <mergeCell ref="A439:H439"/>
    <mergeCell ref="A440:D440"/>
    <mergeCell ref="E440:F440"/>
    <mergeCell ref="G440:H440"/>
    <mergeCell ref="A441:H441"/>
    <mergeCell ref="A442:D442"/>
    <mergeCell ref="A433:D433"/>
    <mergeCell ref="A434:D434"/>
    <mergeCell ref="A435:G435"/>
    <mergeCell ref="A436:G436"/>
    <mergeCell ref="A437:G437"/>
    <mergeCell ref="A438:G438"/>
    <mergeCell ref="A427:D427"/>
    <mergeCell ref="A428:D428"/>
    <mergeCell ref="A429:D429"/>
    <mergeCell ref="A430:D430"/>
    <mergeCell ref="A431:D431"/>
    <mergeCell ref="A432:D432"/>
    <mergeCell ref="A421:D421"/>
    <mergeCell ref="A422:D422"/>
    <mergeCell ref="A423:D423"/>
    <mergeCell ref="A424:D424"/>
    <mergeCell ref="A425:D425"/>
    <mergeCell ref="A426:D426"/>
    <mergeCell ref="A415:D415"/>
    <mergeCell ref="A416:D416"/>
    <mergeCell ref="A417:D417"/>
    <mergeCell ref="A418:D418"/>
    <mergeCell ref="A419:D419"/>
    <mergeCell ref="A420:D420"/>
    <mergeCell ref="A409:D409"/>
    <mergeCell ref="A410:D410"/>
    <mergeCell ref="A411:D411"/>
    <mergeCell ref="A412:D412"/>
    <mergeCell ref="A413:D413"/>
    <mergeCell ref="A414:D414"/>
    <mergeCell ref="A403:D403"/>
    <mergeCell ref="A404:D404"/>
    <mergeCell ref="A405:D405"/>
    <mergeCell ref="A406:D406"/>
    <mergeCell ref="A407:D407"/>
    <mergeCell ref="A408:D408"/>
    <mergeCell ref="A397:G397"/>
    <mergeCell ref="A398:D398"/>
    <mergeCell ref="A399:D399"/>
    <mergeCell ref="A400:D400"/>
    <mergeCell ref="A401:D401"/>
    <mergeCell ref="A402:D402"/>
    <mergeCell ref="A391:H391"/>
    <mergeCell ref="A392:D392"/>
    <mergeCell ref="A393:D393"/>
    <mergeCell ref="A394:D394"/>
    <mergeCell ref="A395:G395"/>
    <mergeCell ref="A396:G396"/>
    <mergeCell ref="A387:G387"/>
    <mergeCell ref="A388:G388"/>
    <mergeCell ref="A389:H389"/>
    <mergeCell ref="A390:D390"/>
    <mergeCell ref="E390:F390"/>
    <mergeCell ref="G390:H390"/>
    <mergeCell ref="A381:D381"/>
    <mergeCell ref="A382:D382"/>
    <mergeCell ref="A383:D383"/>
    <mergeCell ref="A384:D384"/>
    <mergeCell ref="A385:G385"/>
    <mergeCell ref="A386:G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G357"/>
    <mergeCell ref="A358:D358"/>
    <mergeCell ref="A359:D359"/>
    <mergeCell ref="A360:D360"/>
    <mergeCell ref="A361:D361"/>
    <mergeCell ref="A362:D362"/>
    <mergeCell ref="A351:H351"/>
    <mergeCell ref="A352:D352"/>
    <mergeCell ref="A353:D353"/>
    <mergeCell ref="A354:D354"/>
    <mergeCell ref="A355:G355"/>
    <mergeCell ref="A356:G356"/>
    <mergeCell ref="A347:G347"/>
    <mergeCell ref="A348:G348"/>
    <mergeCell ref="A349:H349"/>
    <mergeCell ref="A350:D350"/>
    <mergeCell ref="E350:F350"/>
    <mergeCell ref="G350:H350"/>
    <mergeCell ref="A341:D341"/>
    <mergeCell ref="A342:D342"/>
    <mergeCell ref="A343:D343"/>
    <mergeCell ref="A344:D344"/>
    <mergeCell ref="A345:G345"/>
    <mergeCell ref="A346:G346"/>
    <mergeCell ref="A335:D335"/>
    <mergeCell ref="A336:D336"/>
    <mergeCell ref="A337:D337"/>
    <mergeCell ref="A338:D338"/>
    <mergeCell ref="A339:D339"/>
    <mergeCell ref="A340:D340"/>
    <mergeCell ref="A329:D329"/>
    <mergeCell ref="A330:D330"/>
    <mergeCell ref="A331:D331"/>
    <mergeCell ref="A332:D332"/>
    <mergeCell ref="A333:D333"/>
    <mergeCell ref="A334:D334"/>
    <mergeCell ref="A323:D323"/>
    <mergeCell ref="A324:D324"/>
    <mergeCell ref="A325:D325"/>
    <mergeCell ref="A326:D326"/>
    <mergeCell ref="A327:D327"/>
    <mergeCell ref="A328:D328"/>
    <mergeCell ref="A317:G317"/>
    <mergeCell ref="A318:D318"/>
    <mergeCell ref="A319:D319"/>
    <mergeCell ref="A320:D320"/>
    <mergeCell ref="A321:D321"/>
    <mergeCell ref="A322:D322"/>
    <mergeCell ref="A311:H311"/>
    <mergeCell ref="A312:D312"/>
    <mergeCell ref="A313:D313"/>
    <mergeCell ref="A314:D314"/>
    <mergeCell ref="A315:G315"/>
    <mergeCell ref="A316:G316"/>
    <mergeCell ref="A305:G305"/>
    <mergeCell ref="A306:G306"/>
    <mergeCell ref="A307:G307"/>
    <mergeCell ref="A308:G308"/>
    <mergeCell ref="A309:H309"/>
    <mergeCell ref="A310:D310"/>
    <mergeCell ref="E310:F310"/>
    <mergeCell ref="G310:H310"/>
    <mergeCell ref="A299:D299"/>
    <mergeCell ref="A300:D300"/>
    <mergeCell ref="A301:D301"/>
    <mergeCell ref="A302:D302"/>
    <mergeCell ref="A303:D303"/>
    <mergeCell ref="A304:D304"/>
    <mergeCell ref="A293:D293"/>
    <mergeCell ref="A294:D294"/>
    <mergeCell ref="A295:D295"/>
    <mergeCell ref="A296:D296"/>
    <mergeCell ref="A297:D297"/>
    <mergeCell ref="A298:D298"/>
    <mergeCell ref="A287:D287"/>
    <mergeCell ref="A288:D288"/>
    <mergeCell ref="A289:D289"/>
    <mergeCell ref="A290:D290"/>
    <mergeCell ref="A291:D291"/>
    <mergeCell ref="A292:D292"/>
    <mergeCell ref="A281:D281"/>
    <mergeCell ref="A282:D282"/>
    <mergeCell ref="A283:D283"/>
    <mergeCell ref="A284:D284"/>
    <mergeCell ref="A285:D285"/>
    <mergeCell ref="A286:D286"/>
    <mergeCell ref="A275:D275"/>
    <mergeCell ref="A276:D276"/>
    <mergeCell ref="A277:D277"/>
    <mergeCell ref="A278:D278"/>
    <mergeCell ref="A279:D279"/>
    <mergeCell ref="A280:D280"/>
    <mergeCell ref="A269:D269"/>
    <mergeCell ref="A270:D270"/>
    <mergeCell ref="A271:G271"/>
    <mergeCell ref="A272:G272"/>
    <mergeCell ref="A273:G273"/>
    <mergeCell ref="A274:D274"/>
    <mergeCell ref="A265:H265"/>
    <mergeCell ref="A266:D266"/>
    <mergeCell ref="E266:F266"/>
    <mergeCell ref="G266:H266"/>
    <mergeCell ref="A267:H267"/>
    <mergeCell ref="A268:D268"/>
    <mergeCell ref="A259:D259"/>
    <mergeCell ref="A260:D260"/>
    <mergeCell ref="A261:G261"/>
    <mergeCell ref="A262:G262"/>
    <mergeCell ref="A263:G263"/>
    <mergeCell ref="A264:G264"/>
    <mergeCell ref="A253:D253"/>
    <mergeCell ref="A254:D254"/>
    <mergeCell ref="A255:D255"/>
    <mergeCell ref="A256:D256"/>
    <mergeCell ref="A257:D257"/>
    <mergeCell ref="A258:D258"/>
    <mergeCell ref="A247:D247"/>
    <mergeCell ref="A248:D248"/>
    <mergeCell ref="A249:D249"/>
    <mergeCell ref="A250:D250"/>
    <mergeCell ref="A251:D251"/>
    <mergeCell ref="A252:D252"/>
    <mergeCell ref="A241:D241"/>
    <mergeCell ref="A242:D242"/>
    <mergeCell ref="A243:D243"/>
    <mergeCell ref="A244:D244"/>
    <mergeCell ref="A245:D245"/>
    <mergeCell ref="A246:D246"/>
    <mergeCell ref="A235:D235"/>
    <mergeCell ref="A236:D236"/>
    <mergeCell ref="A237:D237"/>
    <mergeCell ref="A238:D238"/>
    <mergeCell ref="A239:D239"/>
    <mergeCell ref="A240:D240"/>
    <mergeCell ref="A229:D229"/>
    <mergeCell ref="A230:D230"/>
    <mergeCell ref="A231:D231"/>
    <mergeCell ref="A232:D232"/>
    <mergeCell ref="A233:D233"/>
    <mergeCell ref="A234:D234"/>
    <mergeCell ref="A223:D223"/>
    <mergeCell ref="A224:G224"/>
    <mergeCell ref="A225:G225"/>
    <mergeCell ref="A226:G226"/>
    <mergeCell ref="A227:D227"/>
    <mergeCell ref="A228:D228"/>
    <mergeCell ref="A217:H217"/>
    <mergeCell ref="A218:D218"/>
    <mergeCell ref="A219:D219"/>
    <mergeCell ref="A220:D220"/>
    <mergeCell ref="A221:D221"/>
    <mergeCell ref="A222:D222"/>
    <mergeCell ref="A211:G211"/>
    <mergeCell ref="A212:G212"/>
    <mergeCell ref="A213:G213"/>
    <mergeCell ref="A214:G214"/>
    <mergeCell ref="A215:H215"/>
    <mergeCell ref="A216:D216"/>
    <mergeCell ref="E216:F216"/>
    <mergeCell ref="G216:H216"/>
    <mergeCell ref="A205:D205"/>
    <mergeCell ref="A206:D206"/>
    <mergeCell ref="A207:D207"/>
    <mergeCell ref="A208:D208"/>
    <mergeCell ref="A209:D209"/>
    <mergeCell ref="A210:D210"/>
    <mergeCell ref="A199:D199"/>
    <mergeCell ref="A200:D200"/>
    <mergeCell ref="A201:D201"/>
    <mergeCell ref="A202:D202"/>
    <mergeCell ref="A203:D203"/>
    <mergeCell ref="A204:D204"/>
    <mergeCell ref="A193:D193"/>
    <mergeCell ref="A194:D194"/>
    <mergeCell ref="A195:D195"/>
    <mergeCell ref="A196:D196"/>
    <mergeCell ref="A197:D197"/>
    <mergeCell ref="A198:D198"/>
    <mergeCell ref="A187:D187"/>
    <mergeCell ref="A188:D188"/>
    <mergeCell ref="A189:D189"/>
    <mergeCell ref="A190:D190"/>
    <mergeCell ref="A191:D191"/>
    <mergeCell ref="A192:D192"/>
    <mergeCell ref="A181:D181"/>
    <mergeCell ref="A182:D182"/>
    <mergeCell ref="A183:G183"/>
    <mergeCell ref="A184:G184"/>
    <mergeCell ref="A185:G185"/>
    <mergeCell ref="A186:D186"/>
    <mergeCell ref="A177:H177"/>
    <mergeCell ref="A178:D178"/>
    <mergeCell ref="E178:F178"/>
    <mergeCell ref="G178:H178"/>
    <mergeCell ref="A179:H179"/>
    <mergeCell ref="A180:D180"/>
    <mergeCell ref="A171:D171"/>
    <mergeCell ref="A172:D172"/>
    <mergeCell ref="A173:G173"/>
    <mergeCell ref="A174:G174"/>
    <mergeCell ref="A175:G175"/>
    <mergeCell ref="A176:G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G147"/>
    <mergeCell ref="A148:D148"/>
    <mergeCell ref="A149:D149"/>
    <mergeCell ref="A150:D150"/>
    <mergeCell ref="A151:D151"/>
    <mergeCell ref="A152:D152"/>
    <mergeCell ref="A141:H141"/>
    <mergeCell ref="A142:D142"/>
    <mergeCell ref="A143:D143"/>
    <mergeCell ref="A144:D144"/>
    <mergeCell ref="A145:G145"/>
    <mergeCell ref="A146:G146"/>
    <mergeCell ref="A135:G135"/>
    <mergeCell ref="A136:G136"/>
    <mergeCell ref="A137:G137"/>
    <mergeCell ref="A138:G138"/>
    <mergeCell ref="A139:H139"/>
    <mergeCell ref="A140:D140"/>
    <mergeCell ref="E140:F140"/>
    <mergeCell ref="G140:H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G107"/>
    <mergeCell ref="A108:G108"/>
    <mergeCell ref="A109:G109"/>
    <mergeCell ref="A110:D110"/>
    <mergeCell ref="A101:H101"/>
    <mergeCell ref="A102:D102"/>
    <mergeCell ref="E102:F102"/>
    <mergeCell ref="G102:H102"/>
    <mergeCell ref="A103:H103"/>
    <mergeCell ref="A104:D104"/>
    <mergeCell ref="A95:D95"/>
    <mergeCell ref="A96:D96"/>
    <mergeCell ref="A97:G97"/>
    <mergeCell ref="A98:G98"/>
    <mergeCell ref="A99:G99"/>
    <mergeCell ref="A100:G100"/>
    <mergeCell ref="A91:G91"/>
    <mergeCell ref="A92:H92"/>
    <mergeCell ref="A93:D93"/>
    <mergeCell ref="E93:F93"/>
    <mergeCell ref="G93:H93"/>
    <mergeCell ref="A94:H94"/>
    <mergeCell ref="A85:D85"/>
    <mergeCell ref="A86:D86"/>
    <mergeCell ref="A87:D87"/>
    <mergeCell ref="A88:G88"/>
    <mergeCell ref="A89:G89"/>
    <mergeCell ref="A90:G90"/>
    <mergeCell ref="A79:D79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7:D67"/>
    <mergeCell ref="A68:D68"/>
    <mergeCell ref="A69:D69"/>
    <mergeCell ref="A70:D70"/>
    <mergeCell ref="A71:D71"/>
    <mergeCell ref="A72:D72"/>
    <mergeCell ref="A61:D61"/>
    <mergeCell ref="A62:D62"/>
    <mergeCell ref="A63:D63"/>
    <mergeCell ref="A64:D64"/>
    <mergeCell ref="A65:D65"/>
    <mergeCell ref="A66:D66"/>
    <mergeCell ref="A55:G55"/>
    <mergeCell ref="A56:G56"/>
    <mergeCell ref="A57:G57"/>
    <mergeCell ref="A58:D58"/>
    <mergeCell ref="A59:D59"/>
    <mergeCell ref="A60:D60"/>
    <mergeCell ref="A49:H49"/>
    <mergeCell ref="A50:D50"/>
    <mergeCell ref="A51:D51"/>
    <mergeCell ref="A52:D52"/>
    <mergeCell ref="A53:D53"/>
    <mergeCell ref="A54:D54"/>
    <mergeCell ref="A44:G44"/>
    <mergeCell ref="A45:G45"/>
    <mergeCell ref="A46:G46"/>
    <mergeCell ref="A47:H47"/>
    <mergeCell ref="A48:D48"/>
    <mergeCell ref="E48:F48"/>
    <mergeCell ref="G48:H48"/>
    <mergeCell ref="A38:D38"/>
    <mergeCell ref="A39:D39"/>
    <mergeCell ref="A40:D40"/>
    <mergeCell ref="A41:D41"/>
    <mergeCell ref="A42:D42"/>
    <mergeCell ref="A43:G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G14"/>
    <mergeCell ref="A15:D15"/>
    <mergeCell ref="A16:D16"/>
    <mergeCell ref="A17:D17"/>
    <mergeCell ref="A18:D18"/>
    <mergeCell ref="A19:D19"/>
    <mergeCell ref="A8:H8"/>
    <mergeCell ref="A9:D9"/>
    <mergeCell ref="A10:D10"/>
    <mergeCell ref="A11:D11"/>
    <mergeCell ref="A12:G12"/>
    <mergeCell ref="A13:G13"/>
    <mergeCell ref="A1:H1"/>
    <mergeCell ref="A2:H2"/>
    <mergeCell ref="A3:H3"/>
    <mergeCell ref="A5:H5"/>
    <mergeCell ref="A6:H6"/>
    <mergeCell ref="A7:D7"/>
    <mergeCell ref="E7:F7"/>
    <mergeCell ref="G7:H7"/>
  </mergeCells>
  <pageMargins left="0.511811024" right="0.511811024" top="0.78740157499999996" bottom="0.78740157499999996" header="0.31496062000000002" footer="0.31496062000000002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M21:O21"/>
  <sheetViews>
    <sheetView workbookViewId="0">
      <selection activeCell="F26" sqref="F26"/>
    </sheetView>
  </sheetViews>
  <sheetFormatPr defaultRowHeight="15"/>
  <sheetData>
    <row r="21" spans="13:15">
      <c r="M21" s="133"/>
      <c r="N21" s="133"/>
      <c r="O21" s="13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ORÇAMENTO</vt:lpstr>
      <vt:lpstr>CRONOGRAMA</vt:lpstr>
      <vt:lpstr>CPU</vt:lpstr>
      <vt:lpstr>Plan1</vt:lpstr>
      <vt:lpstr>CPU!Area_de_impressao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Ascom</dc:creator>
  <cp:lastModifiedBy>i</cp:lastModifiedBy>
  <cp:lastPrinted>2018-10-31T14:09:15Z</cp:lastPrinted>
  <dcterms:created xsi:type="dcterms:W3CDTF">2018-10-26T20:34:51Z</dcterms:created>
  <dcterms:modified xsi:type="dcterms:W3CDTF">2018-12-03T14:50:46Z</dcterms:modified>
</cp:coreProperties>
</file>