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MA\Desktop\Biblioteca Central 2022\"/>
    </mc:Choice>
  </mc:AlternateContent>
  <xr:revisionPtr revIDLastSave="0" documentId="13_ncr:1_{AA970119-910E-41CA-905C-B64C3B0F37E0}" xr6:coauthVersionLast="47" xr6:coauthVersionMax="47" xr10:uidLastSave="{00000000-0000-0000-0000-000000000000}"/>
  <bookViews>
    <workbookView xWindow="-120" yWindow="-120" windowWidth="29040" windowHeight="15840" tabRatio="937" firstSheet="1" activeTab="1" xr2:uid="{00000000-000D-0000-FFFF-FFFF00000000}"/>
  </bookViews>
  <sheets>
    <sheet name="Curva ABC de Insumos (2)" sheetId="57" state="hidden" r:id="rId1"/>
    <sheet name="Adm.Local.Empresa" sheetId="24" r:id="rId2"/>
    <sheet name="Plan2" sheetId="29" r:id="rId3"/>
  </sheets>
  <definedNames>
    <definedName name="_xlnm.Print_Area" localSheetId="1">'Adm.Local.Empresa'!$A$1:$I$93</definedName>
    <definedName name="_xlnm.Print_Titles" localSheetId="1">'Adm.Local.Empresa'!$1:$6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4" l="1"/>
  <c r="F41" i="57" l="1"/>
  <c r="F55" i="24" l="1"/>
  <c r="F43" i="24" l="1"/>
  <c r="G53" i="24" l="1"/>
  <c r="F42" i="24"/>
  <c r="F12" i="24" l="1"/>
  <c r="I10" i="24" l="1"/>
  <c r="F20" i="24"/>
  <c r="F18" i="24"/>
  <c r="F13" i="24"/>
  <c r="F17" i="24"/>
  <c r="F11" i="24"/>
  <c r="F16" i="24"/>
  <c r="F14" i="24"/>
  <c r="I12" i="24"/>
  <c r="F19" i="24"/>
  <c r="G28" i="24"/>
  <c r="C36" i="24"/>
  <c r="G27" i="24"/>
  <c r="F56" i="24"/>
  <c r="F57" i="24" s="1"/>
  <c r="E65" i="24" s="1"/>
  <c r="I17" i="24" l="1"/>
  <c r="I14" i="24"/>
  <c r="I13" i="24"/>
  <c r="I20" i="24"/>
  <c r="I16" i="24"/>
  <c r="I19" i="24"/>
  <c r="I18" i="24"/>
  <c r="I11" i="24"/>
  <c r="G23" i="24"/>
  <c r="H23" i="24" l="1"/>
  <c r="F21" i="24"/>
  <c r="F22" i="24"/>
  <c r="I22" i="24" s="1"/>
  <c r="F48" i="24"/>
  <c r="F49" i="24" s="1"/>
  <c r="E64" i="24" s="1"/>
  <c r="I21" i="24" l="1"/>
  <c r="G29" i="24"/>
  <c r="G30" i="24" s="1"/>
  <c r="G37" i="24" l="1"/>
  <c r="E62" i="24" s="1"/>
  <c r="F41" i="24" l="1"/>
  <c r="F44" i="24" s="1"/>
  <c r="E63" i="24" l="1"/>
  <c r="F15" i="24" l="1"/>
  <c r="I15" i="24" s="1"/>
  <c r="I23" i="24" s="1"/>
  <c r="E61" i="24" l="1"/>
  <c r="E66" i="24" s="1"/>
  <c r="F23" i="24"/>
  <c r="E67" i="24" l="1"/>
  <c r="E70" i="24" s="1"/>
</calcChain>
</file>

<file path=xl/sharedStrings.xml><?xml version="1.0" encoding="utf-8"?>
<sst xmlns="http://schemas.openxmlformats.org/spreadsheetml/2006/main" count="597" uniqueCount="329">
  <si>
    <t>Servente</t>
  </si>
  <si>
    <t>Almoxarife</t>
  </si>
  <si>
    <t>UND</t>
  </si>
  <si>
    <t>RESUMO</t>
  </si>
  <si>
    <t>cj</t>
  </si>
  <si>
    <t>UNIVERSIDADE FEDERAL DO MARANHÃO</t>
  </si>
  <si>
    <t>H</t>
  </si>
  <si>
    <t>Técnico em Edificações</t>
  </si>
  <si>
    <t>Eletrotécnico</t>
  </si>
  <si>
    <t>Mestre</t>
  </si>
  <si>
    <t>Encarregado</t>
  </si>
  <si>
    <t>Apontador</t>
  </si>
  <si>
    <t>Profissionais</t>
  </si>
  <si>
    <t>SINAPI</t>
  </si>
  <si>
    <t>OBRA:</t>
  </si>
  <si>
    <t>QUANT</t>
  </si>
  <si>
    <t>Médico do Trabalho</t>
  </si>
  <si>
    <t>PCMSO</t>
  </si>
  <si>
    <t>PPRA</t>
  </si>
  <si>
    <t>PCMAT</t>
  </si>
  <si>
    <t>PGRCC</t>
  </si>
  <si>
    <t>Engenheiro Eletricista</t>
  </si>
  <si>
    <t>Telefonia</t>
  </si>
  <si>
    <t>Vigia Diurno</t>
  </si>
  <si>
    <t>Vigia Noturno</t>
  </si>
  <si>
    <t>Item</t>
  </si>
  <si>
    <t>1.1</t>
  </si>
  <si>
    <t>1.2</t>
  </si>
  <si>
    <t>1.3</t>
  </si>
  <si>
    <t>2.1</t>
  </si>
  <si>
    <t>2.2</t>
  </si>
  <si>
    <t>2.3</t>
  </si>
  <si>
    <t>2.4</t>
  </si>
  <si>
    <t>l</t>
  </si>
  <si>
    <t>2.5</t>
  </si>
  <si>
    <t>2.6</t>
  </si>
  <si>
    <t>Und</t>
  </si>
  <si>
    <t>Engenheiro Mecânico</t>
  </si>
  <si>
    <t>Engenheiro/Arquiteto Júnior</t>
  </si>
  <si>
    <t>1 - PESSOAL ADMINISTRAÇÃO</t>
  </si>
  <si>
    <t>COMPOSIÇÃO DE ADMINISTRAÇÃO LOCAL</t>
  </si>
  <si>
    <t xml:space="preserve">Engenheiro/Arquiteto Pleno 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</si>
  <si>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</si>
  <si>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</si>
  <si>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</si>
  <si>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</si>
  <si>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</si>
  <si>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</si>
  <si>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</si>
  <si>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</si>
  <si>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</si>
  <si>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</si>
  <si>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</si>
  <si>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</si>
  <si>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</si>
  <si>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</si>
  <si>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</si>
  <si>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</si>
  <si>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</si>
  <si>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</si>
  <si>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</si>
  <si>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</si>
  <si>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</si>
  <si>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</si>
  <si>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</si>
  <si>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</si>
  <si>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</si>
  <si>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</si>
  <si>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</si>
  <si>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</si>
  <si>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</si>
  <si>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</si>
  <si>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</si>
  <si>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</si>
  <si>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</si>
  <si>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</si>
  <si>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VEÍCULO LEVE</t>
  </si>
  <si>
    <t>TOTAL GERAL (R$)</t>
  </si>
  <si>
    <t>ADMINISTRAÇÃO LOCAL</t>
  </si>
  <si>
    <t>Total</t>
  </si>
  <si>
    <t>Mobiliário (valor a idenizar)</t>
  </si>
  <si>
    <t>VALOR
 (R$)</t>
  </si>
  <si>
    <t>5 - VEÍCULO LEVE</t>
  </si>
  <si>
    <t>2- SESMT</t>
  </si>
  <si>
    <t xml:space="preserve">3 -  MATERIAIS ADMINISTRATIVOS, TELEFONIA E PLOTAGEM </t>
  </si>
  <si>
    <t>3.1</t>
  </si>
  <si>
    <t>3.2</t>
  </si>
  <si>
    <t>3.3</t>
  </si>
  <si>
    <t>4 - MOBILIÁRIO,  FERRAMENTAS E EQUIPAMENTOS DE PEQUENO PORTE (VALOR A INDENIZAR)</t>
  </si>
  <si>
    <t>4.1</t>
  </si>
  <si>
    <t>TOTAL (5) 'a'+'b'(R$)</t>
  </si>
  <si>
    <t>Und.</t>
  </si>
  <si>
    <t>Descrição</t>
  </si>
  <si>
    <t>Prazo Obra (mês)</t>
  </si>
  <si>
    <t xml:space="preserve">     Maria de Lourdes Serêjo Pinto</t>
  </si>
  <si>
    <t>Materiais consumo(Escritório/Limpeza)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</si>
  <si>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</si>
  <si>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</si>
  <si>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</si>
  <si>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</si>
  <si>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</si>
  <si>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</si>
  <si>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</si>
  <si>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</si>
  <si>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</si>
  <si>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</si>
  <si>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</si>
  <si>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</si>
  <si>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</si>
  <si>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</si>
  <si>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</si>
  <si>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</si>
  <si>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</si>
  <si>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</si>
  <si>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</si>
  <si>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</si>
  <si>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</si>
  <si>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</si>
  <si>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TOTAL GERAL C/ TAXA DE ADMINISTRAÇÃO 25,03% (R$)</t>
  </si>
  <si>
    <t>PEDREIRO</t>
  </si>
  <si>
    <t>ARMADOR</t>
  </si>
  <si>
    <t>CARPINTEIRO DE FORMAS</t>
  </si>
  <si>
    <t>AJUDANTE ESPECIALIZADO</t>
  </si>
  <si>
    <t>ENCANADOR OU BOMBEIRO HIDRAULICO</t>
  </si>
  <si>
    <t>AJUDANTE DE ARMADOR</t>
  </si>
  <si>
    <t>SERRALHEIRO</t>
  </si>
  <si>
    <t>AUXILIAR DE ENCANADOR OU BOMBEIRO HIDRAULICO</t>
  </si>
  <si>
    <t>OPERADOR DE PA CARREGADEIRA</t>
  </si>
  <si>
    <t>MOTORISTA DE CAMINHAO</t>
  </si>
  <si>
    <t>PINTOR</t>
  </si>
  <si>
    <t>OPERADOR DE MARTELETE OU MARTELETEIRO</t>
  </si>
  <si>
    <t>SUPERINTENDÊNCIA DE INFRAESTRUTURA</t>
  </si>
  <si>
    <t>Leila Cardoso Azevêdo</t>
  </si>
  <si>
    <r>
      <t xml:space="preserve">       </t>
    </r>
    <r>
      <rPr>
        <b/>
        <sz val="8"/>
        <color indexed="8"/>
        <rFont val="Arial"/>
        <family val="2"/>
      </rPr>
      <t xml:space="preserve">  Engª Civil CONFEA</t>
    </r>
    <r>
      <rPr>
        <sz val="8"/>
        <color indexed="8"/>
        <rFont val="Arial"/>
        <family val="2"/>
      </rPr>
      <t xml:space="preserve"> 110.718.088-0  </t>
    </r>
    <r>
      <rPr>
        <b/>
        <sz val="8"/>
        <color indexed="8"/>
        <rFont val="Arial"/>
        <family val="2"/>
      </rPr>
      <t xml:space="preserve">Mat. SIAPE </t>
    </r>
    <r>
      <rPr>
        <sz val="8"/>
        <color indexed="8"/>
        <rFont val="Arial"/>
        <family val="2"/>
      </rPr>
      <t>1. 027.896</t>
    </r>
  </si>
  <si>
    <r>
      <rPr>
        <b/>
        <sz val="8"/>
        <color indexed="8"/>
        <rFont val="Arial"/>
        <family val="2"/>
      </rPr>
      <t xml:space="preserve">   Engª Civil CONFEA</t>
    </r>
    <r>
      <rPr>
        <sz val="8"/>
        <color indexed="8"/>
        <rFont val="Arial"/>
        <family val="2"/>
      </rPr>
      <t xml:space="preserve"> 110.744.215-0 </t>
    </r>
  </si>
  <si>
    <t>MOTORISTA OPERADOR DE CAMINHAO COM MUNCK</t>
  </si>
  <si>
    <t>Total Geral</t>
  </si>
  <si>
    <t>Total do BDI</t>
  </si>
  <si>
    <t>Total sem BDI</t>
  </si>
  <si>
    <t>Mão de Obra</t>
  </si>
  <si>
    <t>Totais por Tipo</t>
  </si>
  <si>
    <t xml:space="preserve"> 0,00%</t>
  </si>
  <si>
    <t/>
  </si>
  <si>
    <t xml:space="preserve"> 00004248 </t>
  </si>
  <si>
    <t xml:space="preserve"> 00004096 </t>
  </si>
  <si>
    <t xml:space="preserve"> 0,01%</t>
  </si>
  <si>
    <t>OPERADOR DE GUINCHO OU GUINCHEIRO</t>
  </si>
  <si>
    <t xml:space="preserve"> 00004253 </t>
  </si>
  <si>
    <t>AJUDANTE DE SERRALHEIRO</t>
  </si>
  <si>
    <t xml:space="preserve"> 00000252 </t>
  </si>
  <si>
    <t xml:space="preserve"> 0,03%</t>
  </si>
  <si>
    <t xml:space="preserve"> 00006114 </t>
  </si>
  <si>
    <t>TELHADOR</t>
  </si>
  <si>
    <t xml:space="preserve"> 00012869 </t>
  </si>
  <si>
    <t xml:space="preserve"> 00004257 </t>
  </si>
  <si>
    <t>AUXILIAR DE PEDREIRO</t>
  </si>
  <si>
    <t xml:space="preserve"> 00006127 </t>
  </si>
  <si>
    <t>CARPINTEIRO DE ESQUADRIAS</t>
  </si>
  <si>
    <t xml:space="preserve"> 00001214 </t>
  </si>
  <si>
    <t>OPERADOR DE MAQUINAS E TRATORES DIVERSOS (TERRAPLANAGEM)</t>
  </si>
  <si>
    <t xml:space="preserve"> 00004230 </t>
  </si>
  <si>
    <t xml:space="preserve"> 00004093 </t>
  </si>
  <si>
    <t>CARPINTEIRO AUXILIAR</t>
  </si>
  <si>
    <t xml:space="preserve"> 00006117 </t>
  </si>
  <si>
    <t xml:space="preserve"> 00000378 </t>
  </si>
  <si>
    <t>MOTORISTA DE CAMINHAO-BASCULANTE</t>
  </si>
  <si>
    <t xml:space="preserve"> 00020020 </t>
  </si>
  <si>
    <t xml:space="preserve"> 00000246 </t>
  </si>
  <si>
    <t xml:space="preserve"> 00006110 </t>
  </si>
  <si>
    <t>OPERADOR DE BETONEIRA ESTACIONARIA / MISTURADOR</t>
  </si>
  <si>
    <t xml:space="preserve"> 00037666 </t>
  </si>
  <si>
    <t xml:space="preserve"> 00002696 </t>
  </si>
  <si>
    <t>AJUDANTE DE ELETRICISTA</t>
  </si>
  <si>
    <t xml:space="preserve"> 00000247 </t>
  </si>
  <si>
    <t xml:space="preserve"> 00001213 </t>
  </si>
  <si>
    <t xml:space="preserve"> 00000242 </t>
  </si>
  <si>
    <t>ELETRICISTA</t>
  </si>
  <si>
    <t xml:space="preserve"> 00002436 </t>
  </si>
  <si>
    <t xml:space="preserve"> 00004783 </t>
  </si>
  <si>
    <t xml:space="preserve"> 00004750 </t>
  </si>
  <si>
    <t>SERVENTE DE OBRAS</t>
  </si>
  <si>
    <t xml:space="preserve"> 00006111 </t>
  </si>
  <si>
    <t>Geral</t>
  </si>
  <si>
    <t>Improdutiva</t>
  </si>
  <si>
    <t>Operativa</t>
  </si>
  <si>
    <t>Peso Acumulado</t>
  </si>
  <si>
    <t>Valor Acumulado</t>
  </si>
  <si>
    <t>Peso</t>
  </si>
  <si>
    <t>Valor  Unitário</t>
  </si>
  <si>
    <t>Quantidade</t>
  </si>
  <si>
    <t>Tipo</t>
  </si>
  <si>
    <t>Banco</t>
  </si>
  <si>
    <t>Código</t>
  </si>
  <si>
    <t>Curva ABC de Insumos</t>
  </si>
  <si>
    <t>Encargos Sociais</t>
  </si>
  <si>
    <t>B.D.I.</t>
  </si>
  <si>
    <t>Bancos</t>
  </si>
  <si>
    <t>Obra</t>
  </si>
  <si>
    <t>Diretoria de Planejamento Engenharia e Controle</t>
  </si>
  <si>
    <t>Divisão de Projetos e Sustentabilidade/ Orçamentação</t>
  </si>
  <si>
    <t>IMPERMEABILIZADOR</t>
  </si>
  <si>
    <t xml:space="preserve"> 00012873 </t>
  </si>
  <si>
    <t xml:space="preserve"> 25,03%</t>
  </si>
  <si>
    <t xml:space="preserve"> 0,04%</t>
  </si>
  <si>
    <t xml:space="preserve"> 0,06%</t>
  </si>
  <si>
    <t xml:space="preserve"> 0,40%</t>
  </si>
  <si>
    <t xml:space="preserve"> 14,74%</t>
  </si>
  <si>
    <t xml:space="preserve"> 0,20%</t>
  </si>
  <si>
    <t xml:space="preserve"> 0,11%</t>
  </si>
  <si>
    <t xml:space="preserve"> 0,09%</t>
  </si>
  <si>
    <t xml:space="preserve"> 0,07%</t>
  </si>
  <si>
    <t xml:space="preserve"> 0,05%</t>
  </si>
  <si>
    <t>Projeto de Restauração e Requalificação da Fábrica Progresso Maranhense-Museu Escola e Curso de Arqueologia.</t>
  </si>
  <si>
    <t xml:space="preserve">SINAPI - 11/2021 - Maranhão
</t>
  </si>
  <si>
    <t>Desonerado:  83,87%</t>
  </si>
  <si>
    <t xml:space="preserve"> 10,62</t>
  </si>
  <si>
    <t xml:space="preserve"> 227.359,56</t>
  </si>
  <si>
    <t xml:space="preserve"> 3,86%</t>
  </si>
  <si>
    <t xml:space="preserve"> 13,97</t>
  </si>
  <si>
    <t xml:space="preserve"> 173.782,17</t>
  </si>
  <si>
    <t xml:space="preserve"> 2,95%</t>
  </si>
  <si>
    <t xml:space="preserve"> 6,80%</t>
  </si>
  <si>
    <t xml:space="preserve"> 148.043,15</t>
  </si>
  <si>
    <t xml:space="preserve"> 2,51%</t>
  </si>
  <si>
    <t xml:space="preserve"> 9,31%</t>
  </si>
  <si>
    <t xml:space="preserve"> 49.163,20</t>
  </si>
  <si>
    <t xml:space="preserve"> 0,83%</t>
  </si>
  <si>
    <t xml:space="preserve"> 10,15%</t>
  </si>
  <si>
    <t xml:space="preserve"> 16,07</t>
  </si>
  <si>
    <t xml:space="preserve"> 45.636,69</t>
  </si>
  <si>
    <t xml:space="preserve"> 0,77%</t>
  </si>
  <si>
    <t xml:space="preserve"> 10,92%</t>
  </si>
  <si>
    <t xml:space="preserve"> 33.135,98</t>
  </si>
  <si>
    <t xml:space="preserve"> 0,56%</t>
  </si>
  <si>
    <t xml:space="preserve"> 11,48%</t>
  </si>
  <si>
    <t xml:space="preserve"> 10,40</t>
  </si>
  <si>
    <t xml:space="preserve"> 32.371,62</t>
  </si>
  <si>
    <t xml:space="preserve"> 0,55%</t>
  </si>
  <si>
    <t xml:space="preserve"> 12,03%</t>
  </si>
  <si>
    <t xml:space="preserve"> 30.093,76</t>
  </si>
  <si>
    <t xml:space="preserve"> 0,51%</t>
  </si>
  <si>
    <t xml:space="preserve"> 12,54%</t>
  </si>
  <si>
    <t xml:space="preserve"> 23.572,69</t>
  </si>
  <si>
    <t xml:space="preserve"> 12,94%</t>
  </si>
  <si>
    <t xml:space="preserve"> 21.697,30</t>
  </si>
  <si>
    <t xml:space="preserve"> 0,37%</t>
  </si>
  <si>
    <t xml:space="preserve"> 13,31%</t>
  </si>
  <si>
    <t xml:space="preserve"> 21.028,26</t>
  </si>
  <si>
    <t xml:space="preserve"> 0,36%</t>
  </si>
  <si>
    <t xml:space="preserve"> 13,67%</t>
  </si>
  <si>
    <t xml:space="preserve"> 19.031,68</t>
  </si>
  <si>
    <t xml:space="preserve"> 0,32%</t>
  </si>
  <si>
    <t xml:space="preserve"> 13,99%</t>
  </si>
  <si>
    <t xml:space="preserve"> 00004755 </t>
  </si>
  <si>
    <t>MARMORISTA / GRANITEIRO</t>
  </si>
  <si>
    <t xml:space="preserve"> 16.381,23</t>
  </si>
  <si>
    <t xml:space="preserve"> 0,28%</t>
  </si>
  <si>
    <t xml:space="preserve"> 14,27%</t>
  </si>
  <si>
    <t xml:space="preserve"> 16.220,19</t>
  </si>
  <si>
    <t xml:space="preserve"> 14,54%</t>
  </si>
  <si>
    <t xml:space="preserve"> 11.517,55</t>
  </si>
  <si>
    <t xml:space="preserve"> 00034466 </t>
  </si>
  <si>
    <t>AJUDANTE DE PINTOR</t>
  </si>
  <si>
    <t xml:space="preserve"> 11.293,91</t>
  </si>
  <si>
    <t xml:space="preserve"> 0,19%</t>
  </si>
  <si>
    <t xml:space="preserve"> 14,93%</t>
  </si>
  <si>
    <t xml:space="preserve"> 00004760 </t>
  </si>
  <si>
    <t>AZULEJISTA OU LADRILHEIRO</t>
  </si>
  <si>
    <t xml:space="preserve"> 7.534,41</t>
  </si>
  <si>
    <t xml:space="preserve"> 0,13%</t>
  </si>
  <si>
    <t xml:space="preserve"> 15,06%</t>
  </si>
  <si>
    <t xml:space="preserve"> 6.711,01</t>
  </si>
  <si>
    <t xml:space="preserve"> 15,17%</t>
  </si>
  <si>
    <t xml:space="preserve"> 14,12</t>
  </si>
  <si>
    <t xml:space="preserve"> 5.777,07</t>
  </si>
  <si>
    <t xml:space="preserve"> 0,10%</t>
  </si>
  <si>
    <t xml:space="preserve"> 15,27%</t>
  </si>
  <si>
    <t xml:space="preserve"> 5.401,55</t>
  </si>
  <si>
    <t xml:space="preserve"> 15,36%</t>
  </si>
  <si>
    <t xml:space="preserve"> 00010489 </t>
  </si>
  <si>
    <t>VIDRACEIRO</t>
  </si>
  <si>
    <t xml:space="preserve"> 5.326,04</t>
  </si>
  <si>
    <t xml:space="preserve"> 15,45%</t>
  </si>
  <si>
    <t xml:space="preserve"> 4.009,02</t>
  </si>
  <si>
    <t xml:space="preserve"> 15,52%</t>
  </si>
  <si>
    <t xml:space="preserve"> 11,95</t>
  </si>
  <si>
    <t xml:space="preserve"> 3.335,46</t>
  </si>
  <si>
    <t xml:space="preserve"> 15,57%</t>
  </si>
  <si>
    <t xml:space="preserve"> 00012868 </t>
  </si>
  <si>
    <t>MARCENEIRO</t>
  </si>
  <si>
    <t xml:space="preserve"> 2.686,15</t>
  </si>
  <si>
    <t xml:space="preserve"> 15,62%</t>
  </si>
  <si>
    <t xml:space="preserve"> 00004244 </t>
  </si>
  <si>
    <t>MACARIQUEIRO</t>
  </si>
  <si>
    <t xml:space="preserve"> 2.381,23</t>
  </si>
  <si>
    <t xml:space="preserve"> 15,66%</t>
  </si>
  <si>
    <t xml:space="preserve"> 1.486,79</t>
  </si>
  <si>
    <t xml:space="preserve"> 15,69%</t>
  </si>
  <si>
    <t xml:space="preserve"> 1.478,22</t>
  </si>
  <si>
    <t xml:space="preserve"> 15,71%</t>
  </si>
  <si>
    <t xml:space="preserve"> 13,33</t>
  </si>
  <si>
    <t xml:space="preserve"> 1.473,34</t>
  </si>
  <si>
    <t xml:space="preserve"> 0,02%</t>
  </si>
  <si>
    <t xml:space="preserve"> 15,74%</t>
  </si>
  <si>
    <t xml:space="preserve"> 14,96</t>
  </si>
  <si>
    <t xml:space="preserve"> 748,05</t>
  </si>
  <si>
    <t xml:space="preserve"> 15,75%</t>
  </si>
  <si>
    <t xml:space="preserve"> 557,73</t>
  </si>
  <si>
    <t xml:space="preserve"> 15,76%</t>
  </si>
  <si>
    <t xml:space="preserve"> 00002701 </t>
  </si>
  <si>
    <t>INSTALADOR DE TUBULACOES (TUBOS/EQUIPAMENTOS)</t>
  </si>
  <si>
    <t xml:space="preserve"> 282,75</t>
  </si>
  <si>
    <t xml:space="preserve"> 00002438 </t>
  </si>
  <si>
    <t>ELETROTECNICO</t>
  </si>
  <si>
    <t xml:space="preserve"> 12,98</t>
  </si>
  <si>
    <t xml:space="preserve"> 13,30</t>
  </si>
  <si>
    <t xml:space="preserve"> 14,74</t>
  </si>
  <si>
    <t xml:space="preserve"> 8,97</t>
  </si>
  <si>
    <t xml:space="preserve"> 14,61</t>
  </si>
  <si>
    <t xml:space="preserve"> 7,39</t>
  </si>
  <si>
    <t xml:space="preserve"> CC BO </t>
  </si>
  <si>
    <t>Próprio</t>
  </si>
  <si>
    <t>Dosagem Experimental de Concreto.</t>
  </si>
  <si>
    <t>un</t>
  </si>
  <si>
    <t xml:space="preserve"> 2.206,44</t>
  </si>
  <si>
    <t xml:space="preserve"> 0,00</t>
  </si>
  <si>
    <t>R$  929.547,44</t>
  </si>
  <si>
    <t xml:space="preserve">_______________________________________________________________
</t>
  </si>
  <si>
    <t>Obra de Conclusão do Prédio da Biblioteca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</si>
</sst>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* #,##0.00_);_(* \(#,##0.00\);_(* &quot;-&quot;??_);_(@_)"/>
    <numFmt numFmtId="168" formatCode="_(* #,##0.00_);_(* \(#,##0.00\);_(* \-??_);_(@_)"/>
    <numFmt numFmtId="169" formatCode="_(* #,##0_);_(* \(#,##0\);_(* \-??_);_(@_)"/>
    <numFmt numFmtId="170" formatCode="#,##0.0000"/>
    <numFmt numFmtId="172" formatCode="#,##0.00;[Red]#,##0.00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8"/>
      <name val="Times New Roman"/>
      <family val="1"/>
    </font>
    <font>
      <sz val="7"/>
      <name val="Times New Roman"/>
      <family val="1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8"/>
      <color indexed="8"/>
      <name val="Lucida Handwriting"/>
      <family val="4"/>
    </font>
    <font>
      <b/>
      <sz val="8"/>
      <color rgb="FF000000"/>
      <name val="Lucida Calligraphy"/>
      <family val="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name val="Arial"/>
      <family val="1"/>
    </font>
    <font>
      <b/>
      <sz val="10"/>
      <color indexed="8"/>
      <name val="Lucida Handwriting"/>
      <family val="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6D6D6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25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42" applyNumberFormat="0" applyFont="0" applyAlignment="0" applyProtection="0"/>
    <xf numFmtId="0" fontId="4" fillId="4" borderId="42" applyNumberFormat="0" applyFont="0" applyAlignment="0" applyProtection="0"/>
    <xf numFmtId="0" fontId="4" fillId="4" borderId="42" applyNumberFormat="0" applyFont="0" applyAlignment="0" applyProtection="0"/>
    <xf numFmtId="0" fontId="4" fillId="4" borderId="42" applyNumberFormat="0" applyFont="0" applyAlignment="0" applyProtection="0"/>
    <xf numFmtId="0" fontId="4" fillId="4" borderId="42" applyNumberFormat="0" applyFont="0" applyAlignment="0" applyProtection="0"/>
    <xf numFmtId="0" fontId="4" fillId="4" borderId="42" applyNumberFormat="0" applyFont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29" fillId="0" borderId="46" applyNumberFormat="0" applyFill="0" applyAlignment="0" applyProtection="0"/>
    <xf numFmtId="0" fontId="30" fillId="0" borderId="47" applyNumberFormat="0" applyFill="0" applyAlignment="0" applyProtection="0"/>
    <xf numFmtId="0" fontId="30" fillId="0" borderId="0" applyNumberFormat="0" applyFill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0" applyNumberFormat="0" applyBorder="0" applyAlignment="0" applyProtection="0"/>
    <xf numFmtId="0" fontId="34" fillId="21" borderId="48" applyNumberFormat="0" applyAlignment="0" applyProtection="0"/>
    <xf numFmtId="0" fontId="35" fillId="22" borderId="49" applyNumberFormat="0" applyAlignment="0" applyProtection="0"/>
    <xf numFmtId="0" fontId="36" fillId="22" borderId="48" applyNumberFormat="0" applyAlignment="0" applyProtection="0"/>
    <xf numFmtId="0" fontId="37" fillId="0" borderId="50" applyNumberFormat="0" applyFill="0" applyAlignment="0" applyProtection="0"/>
    <xf numFmtId="0" fontId="38" fillId="23" borderId="51" applyNumberFormat="0" applyAlignment="0" applyProtection="0"/>
    <xf numFmtId="0" fontId="23" fillId="0" borderId="0" applyNumberFormat="0" applyFill="0" applyBorder="0" applyAlignment="0" applyProtection="0"/>
    <xf numFmtId="0" fontId="4" fillId="4" borderId="42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52" applyNumberFormat="0" applyFill="0" applyAlignment="0" applyProtection="0"/>
    <xf numFmtId="0" fontId="40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0" fillId="35" borderId="0" applyNumberFormat="0" applyBorder="0" applyAlignment="0" applyProtection="0"/>
    <xf numFmtId="0" fontId="45" fillId="0" borderId="0"/>
  </cellStyleXfs>
  <cellXfs count="253">
    <xf numFmtId="0" fontId="0" fillId="0" borderId="0" xfId="0"/>
    <xf numFmtId="0" fontId="6" fillId="0" borderId="0" xfId="2" applyFont="1"/>
    <xf numFmtId="0" fontId="6" fillId="0" borderId="0" xfId="2" applyFont="1" applyBorder="1"/>
    <xf numFmtId="0" fontId="8" fillId="0" borderId="0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1" fontId="6" fillId="0" borderId="0" xfId="2" applyNumberFormat="1" applyFont="1" applyBorder="1"/>
    <xf numFmtId="169" fontId="6" fillId="0" borderId="0" xfId="2" applyNumberFormat="1" applyFont="1"/>
    <xf numFmtId="0" fontId="9" fillId="0" borderId="10" xfId="2" applyFont="1" applyBorder="1"/>
    <xf numFmtId="168" fontId="6" fillId="0" borderId="0" xfId="2" applyNumberFormat="1" applyFont="1"/>
    <xf numFmtId="0" fontId="1" fillId="0" borderId="15" xfId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4" fontId="1" fillId="0" borderId="10" xfId="1" applyNumberFormat="1" applyFont="1" applyBorder="1" applyAlignment="1">
      <alignment horizontal="center"/>
    </xf>
    <xf numFmtId="4" fontId="1" fillId="0" borderId="14" xfId="1" applyNumberFormat="1" applyFont="1" applyBorder="1" applyAlignment="1">
      <alignment horizontal="center"/>
    </xf>
    <xf numFmtId="0" fontId="1" fillId="3" borderId="10" xfId="2" applyFont="1" applyFill="1" applyBorder="1" applyAlignment="1">
      <alignment horizontal="center" vertical="center"/>
    </xf>
    <xf numFmtId="0" fontId="1" fillId="0" borderId="0" xfId="2" applyFont="1" applyBorder="1" applyAlignment="1" applyProtection="1">
      <alignment horizontal="center" vertical="center" wrapText="1"/>
      <protection hidden="1"/>
    </xf>
    <xf numFmtId="0" fontId="1" fillId="0" borderId="0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Border="1" applyAlignment="1" applyProtection="1">
      <alignment vertical="center" wrapText="1"/>
      <protection hidden="1"/>
    </xf>
    <xf numFmtId="2" fontId="1" fillId="0" borderId="0" xfId="2" applyNumberFormat="1" applyFont="1" applyBorder="1" applyAlignment="1">
      <alignment vertical="center" wrapText="1"/>
    </xf>
    <xf numFmtId="2" fontId="1" fillId="0" borderId="6" xfId="2" applyNumberFormat="1" applyFont="1" applyBorder="1" applyAlignment="1">
      <alignment vertical="center" wrapText="1"/>
    </xf>
    <xf numFmtId="2" fontId="7" fillId="0" borderId="6" xfId="2" applyNumberFormat="1" applyFont="1" applyBorder="1" applyAlignment="1"/>
    <xf numFmtId="0" fontId="6" fillId="0" borderId="0" xfId="2"/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/>
    </xf>
    <xf numFmtId="4" fontId="1" fillId="0" borderId="10" xfId="2" applyNumberFormat="1" applyFont="1" applyBorder="1" applyAlignment="1">
      <alignment horizontal="center"/>
    </xf>
    <xf numFmtId="3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Fill="1" applyBorder="1" applyAlignment="1">
      <alignment horizontal="left" wrapText="1"/>
    </xf>
    <xf numFmtId="0" fontId="8" fillId="0" borderId="15" xfId="2" applyFont="1" applyBorder="1" applyAlignment="1">
      <alignment horizontal="center"/>
    </xf>
    <xf numFmtId="0" fontId="6" fillId="0" borderId="0" xfId="2" applyBorder="1"/>
    <xf numFmtId="0" fontId="13" fillId="0" borderId="10" xfId="2" applyFont="1" applyBorder="1" applyAlignment="1">
      <alignment horizontal="left" vertical="center" wrapText="1"/>
    </xf>
    <xf numFmtId="165" fontId="6" fillId="0" borderId="0" xfId="2" applyNumberFormat="1" applyFont="1" applyBorder="1"/>
    <xf numFmtId="0" fontId="10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/>
    </xf>
    <xf numFmtId="2" fontId="1" fillId="0" borderId="18" xfId="1" applyNumberFormat="1" applyFont="1" applyBorder="1" applyAlignment="1">
      <alignment horizontal="center"/>
    </xf>
    <xf numFmtId="0" fontId="17" fillId="0" borderId="0" xfId="2" applyFont="1"/>
    <xf numFmtId="4" fontId="18" fillId="0" borderId="0" xfId="2" applyNumberFormat="1" applyFont="1"/>
    <xf numFmtId="0" fontId="20" fillId="0" borderId="0" xfId="2" applyFont="1" applyAlignment="1"/>
    <xf numFmtId="0" fontId="21" fillId="0" borderId="0" xfId="1" applyFont="1" applyBorder="1" applyAlignment="1"/>
    <xf numFmtId="4" fontId="1" fillId="0" borderId="10" xfId="1" applyNumberFormat="1" applyFont="1" applyBorder="1" applyAlignment="1">
      <alignment horizontal="center" vertical="center"/>
    </xf>
    <xf numFmtId="2" fontId="8" fillId="0" borderId="10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/>
    </xf>
    <xf numFmtId="0" fontId="2" fillId="17" borderId="0" xfId="1" applyFont="1" applyFill="1" applyBorder="1" applyAlignment="1"/>
    <xf numFmtId="0" fontId="7" fillId="17" borderId="0" xfId="1" applyFont="1" applyFill="1" applyBorder="1" applyAlignment="1">
      <alignment wrapText="1"/>
    </xf>
    <xf numFmtId="2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44" xfId="2" applyNumberFormat="1" applyFont="1" applyBorder="1" applyAlignment="1" applyProtection="1">
      <alignment horizontal="center" vertical="center"/>
      <protection hidden="1"/>
    </xf>
    <xf numFmtId="172" fontId="18" fillId="3" borderId="10" xfId="2" applyNumberFormat="1" applyFont="1" applyFill="1" applyBorder="1" applyAlignment="1">
      <alignment horizontal="center"/>
    </xf>
    <xf numFmtId="4" fontId="7" fillId="0" borderId="18" xfId="2" applyNumberFormat="1" applyFont="1" applyBorder="1" applyAlignment="1" applyProtection="1">
      <alignment horizontal="center" vertical="center"/>
      <protection hidden="1"/>
    </xf>
    <xf numFmtId="0" fontId="7" fillId="17" borderId="0" xfId="1" applyFont="1" applyFill="1" applyBorder="1" applyAlignment="1"/>
    <xf numFmtId="0" fontId="5" fillId="17" borderId="0" xfId="1" applyFont="1" applyFill="1" applyBorder="1" applyAlignment="1"/>
    <xf numFmtId="0" fontId="1" fillId="0" borderId="10" xfId="2" applyFont="1" applyBorder="1" applyAlignment="1">
      <alignment horizontal="left" vertical="center"/>
    </xf>
    <xf numFmtId="4" fontId="6" fillId="0" borderId="0" xfId="2" applyNumberFormat="1" applyFont="1"/>
    <xf numFmtId="1" fontId="1" fillId="3" borderId="10" xfId="2" applyNumberFormat="1" applyFont="1" applyFill="1" applyBorder="1" applyAlignment="1">
      <alignment horizontal="center" vertical="center"/>
    </xf>
    <xf numFmtId="3" fontId="1" fillId="0" borderId="10" xfId="1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1" applyFont="1" applyBorder="1" applyAlignment="1">
      <alignment horizontal="center"/>
    </xf>
    <xf numFmtId="49" fontId="9" fillId="17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2" fontId="7" fillId="0" borderId="0" xfId="2" applyNumberFormat="1" applyFont="1" applyBorder="1" applyAlignment="1"/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4" fontId="7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2" fontId="1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4" fontId="1" fillId="0" borderId="0" xfId="2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" fontId="7" fillId="3" borderId="18" xfId="2" applyNumberFormat="1" applyFont="1" applyFill="1" applyBorder="1" applyAlignment="1" applyProtection="1">
      <alignment horizontal="center" vertical="center"/>
      <protection hidden="1"/>
    </xf>
    <xf numFmtId="0" fontId="10" fillId="17" borderId="0" xfId="1" applyFont="1" applyFill="1" applyBorder="1" applyAlignment="1">
      <alignment horizontal="center"/>
    </xf>
    <xf numFmtId="172" fontId="18" fillId="0" borderId="14" xfId="2" applyNumberFormat="1" applyFont="1" applyBorder="1" applyAlignment="1">
      <alignment horizontal="center"/>
    </xf>
    <xf numFmtId="4" fontId="7" fillId="0" borderId="12" xfId="2" applyNumberFormat="1" applyFont="1" applyBorder="1" applyAlignment="1" applyProtection="1">
      <alignment horizontal="center" vertical="center"/>
      <protection hidden="1"/>
    </xf>
    <xf numFmtId="0" fontId="1" fillId="0" borderId="0" xfId="1" applyFont="1" applyBorder="1" applyAlignment="1">
      <alignment horizontal="center"/>
    </xf>
    <xf numFmtId="0" fontId="7" fillId="17" borderId="24" xfId="1" applyFont="1" applyFill="1" applyBorder="1" applyAlignment="1">
      <alignment horizontal="center"/>
    </xf>
    <xf numFmtId="0" fontId="7" fillId="17" borderId="13" xfId="1" applyFont="1" applyFill="1" applyBorder="1" applyAlignment="1">
      <alignment horizontal="center"/>
    </xf>
    <xf numFmtId="0" fontId="7" fillId="17" borderId="35" xfId="1" applyFont="1" applyFill="1" applyBorder="1" applyAlignment="1">
      <alignment horizontal="center"/>
    </xf>
    <xf numFmtId="0" fontId="6" fillId="0" borderId="0" xfId="2" applyBorder="1" applyAlignment="1"/>
    <xf numFmtId="0" fontId="6" fillId="0" borderId="0" xfId="2" applyFont="1" applyBorder="1" applyAlignment="1"/>
    <xf numFmtId="0" fontId="8" fillId="0" borderId="10" xfId="2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/>
    </xf>
    <xf numFmtId="0" fontId="10" fillId="0" borderId="36" xfId="1" applyFont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7" fillId="0" borderId="18" xfId="1" applyFont="1" applyBorder="1" applyAlignment="1"/>
    <xf numFmtId="1" fontId="1" fillId="0" borderId="10" xfId="2" applyNumberFormat="1" applyFont="1" applyBorder="1" applyAlignment="1">
      <alignment horizontal="center"/>
    </xf>
    <xf numFmtId="0" fontId="6" fillId="0" borderId="10" xfId="2" applyFont="1" applyBorder="1"/>
    <xf numFmtId="4" fontId="1" fillId="0" borderId="14" xfId="1" applyNumberFormat="1" applyFont="1" applyBorder="1" applyAlignment="1">
      <alignment horizontal="center" vertical="center"/>
    </xf>
    <xf numFmtId="0" fontId="10" fillId="3" borderId="30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wrapText="1"/>
      <protection hidden="1"/>
    </xf>
    <xf numFmtId="0" fontId="11" fillId="0" borderId="41" xfId="2" applyFont="1" applyBorder="1" applyAlignment="1" applyProtection="1">
      <alignment horizontal="center" vertical="center" wrapText="1"/>
      <protection hidden="1"/>
    </xf>
    <xf numFmtId="0" fontId="41" fillId="3" borderId="8" xfId="2" applyFont="1" applyFill="1" applyBorder="1" applyAlignment="1">
      <alignment horizontal="center" vertical="center" wrapText="1"/>
    </xf>
    <xf numFmtId="0" fontId="42" fillId="0" borderId="32" xfId="2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0" xfId="2" applyFont="1" applyBorder="1" applyAlignment="1" applyProtection="1">
      <alignment horizontal="center" vertical="center" wrapText="1"/>
      <protection hidden="1"/>
    </xf>
    <xf numFmtId="0" fontId="10" fillId="0" borderId="14" xfId="2" applyFont="1" applyBorder="1" applyAlignment="1" applyProtection="1">
      <alignment horizontal="center" vertical="center" wrapText="1"/>
      <protection hidden="1"/>
    </xf>
    <xf numFmtId="0" fontId="7" fillId="3" borderId="30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/>
    </xf>
    <xf numFmtId="0" fontId="7" fillId="17" borderId="2" xfId="1" applyFont="1" applyFill="1" applyBorder="1" applyAlignment="1">
      <alignment horizontal="center"/>
    </xf>
    <xf numFmtId="0" fontId="46" fillId="36" borderId="0" xfId="124" applyFont="1" applyFill="1" applyAlignment="1">
      <alignment horizontal="left" vertical="top" wrapText="1"/>
    </xf>
    <xf numFmtId="0" fontId="46" fillId="37" borderId="53" xfId="124" applyFont="1" applyFill="1" applyBorder="1" applyAlignment="1">
      <alignment horizontal="right" vertical="top" wrapText="1"/>
    </xf>
    <xf numFmtId="4" fontId="46" fillId="37" borderId="53" xfId="124" applyNumberFormat="1" applyFont="1" applyFill="1" applyBorder="1" applyAlignment="1">
      <alignment horizontal="right" vertical="top" wrapText="1"/>
    </xf>
    <xf numFmtId="0" fontId="46" fillId="37" borderId="53" xfId="124" applyFont="1" applyFill="1" applyBorder="1" applyAlignment="1">
      <alignment horizontal="center" vertical="top" wrapText="1"/>
    </xf>
    <xf numFmtId="0" fontId="46" fillId="37" borderId="53" xfId="124" applyFont="1" applyFill="1" applyBorder="1" applyAlignment="1">
      <alignment horizontal="left" vertical="top" wrapText="1"/>
    </xf>
    <xf numFmtId="4" fontId="6" fillId="0" borderId="0" xfId="2" applyNumberFormat="1" applyFont="1" applyBorder="1"/>
    <xf numFmtId="0" fontId="47" fillId="36" borderId="0" xfId="124" applyFont="1" applyFill="1" applyAlignment="1">
      <alignment horizontal="center" vertical="top" wrapText="1"/>
    </xf>
    <xf numFmtId="4" fontId="7" fillId="2" borderId="0" xfId="124" applyNumberFormat="1" applyFont="1" applyFill="1" applyAlignment="1">
      <alignment horizontal="center" vertical="top" wrapText="1"/>
    </xf>
    <xf numFmtId="0" fontId="48" fillId="36" borderId="0" xfId="124" applyFont="1" applyFill="1" applyAlignment="1">
      <alignment horizontal="left" vertical="top" wrapText="1"/>
    </xf>
    <xf numFmtId="0" fontId="45" fillId="0" borderId="0" xfId="124"/>
    <xf numFmtId="0" fontId="47" fillId="36" borderId="0" xfId="124" applyFont="1" applyFill="1" applyAlignment="1">
      <alignment horizontal="left" vertical="top" wrapText="1"/>
    </xf>
    <xf numFmtId="0" fontId="48" fillId="36" borderId="53" xfId="124" applyFont="1" applyFill="1" applyBorder="1" applyAlignment="1">
      <alignment horizontal="right" vertical="top" wrapText="1"/>
    </xf>
    <xf numFmtId="0" fontId="46" fillId="36" borderId="0" xfId="124" applyFont="1" applyFill="1" applyAlignment="1">
      <alignment horizontal="right" vertical="top" wrapText="1"/>
    </xf>
    <xf numFmtId="0" fontId="47" fillId="36" borderId="0" xfId="124" applyFont="1" applyFill="1" applyAlignment="1">
      <alignment horizontal="right" vertical="top" wrapText="1"/>
    </xf>
    <xf numFmtId="0" fontId="46" fillId="36" borderId="0" xfId="124" applyFont="1" applyFill="1" applyAlignment="1">
      <alignment horizontal="center" vertical="top" wrapText="1"/>
    </xf>
    <xf numFmtId="172" fontId="46" fillId="37" borderId="53" xfId="124" applyNumberFormat="1" applyFont="1" applyFill="1" applyBorder="1" applyAlignment="1">
      <alignment horizontal="right" vertical="top" wrapText="1"/>
    </xf>
    <xf numFmtId="0" fontId="1" fillId="0" borderId="0" xfId="1" applyFont="1" applyBorder="1" applyAlignment="1">
      <alignment horizontal="center"/>
    </xf>
    <xf numFmtId="0" fontId="44" fillId="0" borderId="0" xfId="2" applyFont="1" applyAlignment="1">
      <alignment horizontal="center"/>
    </xf>
    <xf numFmtId="0" fontId="46" fillId="36" borderId="0" xfId="124" applyFont="1" applyFill="1" applyAlignment="1">
      <alignment horizontal="right" vertical="top" wrapText="1"/>
    </xf>
    <xf numFmtId="0" fontId="45" fillId="0" borderId="0" xfId="124"/>
    <xf numFmtId="0" fontId="47" fillId="36" borderId="0" xfId="124" applyFont="1" applyFill="1" applyAlignment="1">
      <alignment horizontal="right" vertical="top" wrapText="1"/>
    </xf>
    <xf numFmtId="0" fontId="47" fillId="36" borderId="0" xfId="124" applyFont="1" applyFill="1" applyAlignment="1">
      <alignment horizontal="left" vertical="top" wrapText="1"/>
    </xf>
    <xf numFmtId="4" fontId="47" fillId="36" borderId="0" xfId="124" applyNumberFormat="1" applyFont="1" applyFill="1" applyAlignment="1">
      <alignment horizontal="right" vertical="top" wrapText="1"/>
    </xf>
    <xf numFmtId="0" fontId="46" fillId="36" borderId="0" xfId="124" applyFont="1" applyFill="1" applyAlignment="1">
      <alignment horizontal="center" vertical="top" wrapText="1"/>
    </xf>
    <xf numFmtId="0" fontId="48" fillId="36" borderId="0" xfId="124" applyFont="1" applyFill="1" applyAlignment="1">
      <alignment horizontal="left" vertical="top" wrapText="1"/>
    </xf>
    <xf numFmtId="0" fontId="48" fillId="36" borderId="0" xfId="124" applyFont="1" applyFill="1" applyAlignment="1">
      <alignment horizontal="center" wrapText="1"/>
    </xf>
    <xf numFmtId="0" fontId="48" fillId="36" borderId="53" xfId="124" applyFont="1" applyFill="1" applyBorder="1" applyAlignment="1">
      <alignment horizontal="right" vertical="top" wrapText="1"/>
    </xf>
    <xf numFmtId="0" fontId="48" fillId="36" borderId="53" xfId="124" applyFont="1" applyFill="1" applyBorder="1" applyAlignment="1">
      <alignment horizontal="center" vertical="top" wrapText="1"/>
    </xf>
    <xf numFmtId="0" fontId="48" fillId="36" borderId="53" xfId="124" applyFont="1" applyFill="1" applyBorder="1" applyAlignment="1">
      <alignment horizontal="left" vertical="top" wrapText="1"/>
    </xf>
    <xf numFmtId="0" fontId="9" fillId="0" borderId="10" xfId="2" applyFont="1" applyBorder="1" applyAlignment="1">
      <alignment horizontal="left"/>
    </xf>
    <xf numFmtId="4" fontId="9" fillId="0" borderId="10" xfId="1" applyNumberFormat="1" applyFont="1" applyFill="1" applyBorder="1" applyAlignment="1">
      <alignment horizontal="center"/>
    </xf>
    <xf numFmtId="4" fontId="9" fillId="0" borderId="14" xfId="1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left"/>
    </xf>
    <xf numFmtId="4" fontId="9" fillId="0" borderId="10" xfId="1" applyNumberFormat="1" applyFont="1" applyBorder="1" applyAlignment="1">
      <alignment horizontal="center"/>
    </xf>
    <xf numFmtId="4" fontId="9" fillId="0" borderId="14" xfId="1" applyNumberFormat="1" applyFont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" fontId="1" fillId="0" borderId="10" xfId="2" applyNumberFormat="1" applyFont="1" applyBorder="1" applyAlignment="1">
      <alignment horizontal="center" vertical="center"/>
    </xf>
    <xf numFmtId="4" fontId="1" fillId="0" borderId="14" xfId="2" applyNumberFormat="1" applyFont="1" applyBorder="1" applyAlignment="1">
      <alignment horizontal="center" vertical="center"/>
    </xf>
    <xf numFmtId="0" fontId="2" fillId="0" borderId="36" xfId="2" applyFont="1" applyBorder="1" applyAlignment="1">
      <alignment horizontal="right"/>
    </xf>
    <xf numFmtId="0" fontId="2" fillId="0" borderId="18" xfId="2" applyFont="1" applyBorder="1" applyAlignment="1">
      <alignment horizontal="right"/>
    </xf>
    <xf numFmtId="4" fontId="7" fillId="0" borderId="18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7" fillId="0" borderId="3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8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4" fontId="7" fillId="0" borderId="18" xfId="1" applyNumberFormat="1" applyFont="1" applyBorder="1" applyAlignment="1">
      <alignment horizontal="center"/>
    </xf>
    <xf numFmtId="4" fontId="7" fillId="0" borderId="12" xfId="1" applyNumberFormat="1" applyFont="1" applyBorder="1" applyAlignment="1">
      <alignment horizontal="center"/>
    </xf>
    <xf numFmtId="0" fontId="49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4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0" borderId="23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9" fillId="0" borderId="10" xfId="1" applyFont="1" applyBorder="1" applyAlignment="1">
      <alignment horizontal="left" wrapText="1"/>
    </xf>
    <xf numFmtId="0" fontId="7" fillId="0" borderId="15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4" fontId="2" fillId="0" borderId="10" xfId="1" applyNumberFormat="1" applyFont="1" applyBorder="1" applyAlignment="1">
      <alignment horizontal="center"/>
    </xf>
    <xf numFmtId="4" fontId="2" fillId="0" borderId="14" xfId="1" applyNumberFormat="1" applyFont="1" applyBorder="1" applyAlignment="1">
      <alignment horizontal="center"/>
    </xf>
    <xf numFmtId="4" fontId="2" fillId="0" borderId="18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10" fillId="0" borderId="3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43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70" fontId="1" fillId="0" borderId="10" xfId="2" applyNumberFormat="1" applyFont="1" applyBorder="1" applyAlignment="1">
      <alignment horizontal="center"/>
    </xf>
    <xf numFmtId="4" fontId="1" fillId="0" borderId="10" xfId="1" applyNumberFormat="1" applyFont="1" applyBorder="1" applyAlignment="1">
      <alignment horizontal="center" vertical="center"/>
    </xf>
    <xf numFmtId="0" fontId="0" fillId="0" borderId="10" xfId="0" applyBorder="1"/>
    <xf numFmtId="0" fontId="2" fillId="0" borderId="0" xfId="2" applyFont="1" applyBorder="1" applyAlignment="1">
      <alignment horizontal="center"/>
    </xf>
    <xf numFmtId="0" fontId="0" fillId="0" borderId="18" xfId="0" applyBorder="1"/>
    <xf numFmtId="0" fontId="10" fillId="0" borderId="1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4" fontId="1" fillId="0" borderId="14" xfId="1" applyNumberFormat="1" applyFon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31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4" fontId="7" fillId="0" borderId="39" xfId="2" applyNumberFormat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17" borderId="38" xfId="1" applyFont="1" applyFill="1" applyBorder="1" applyAlignment="1">
      <alignment horizontal="center"/>
    </xf>
    <xf numFmtId="0" fontId="7" fillId="17" borderId="27" xfId="1" applyFont="1" applyFill="1" applyBorder="1" applyAlignment="1">
      <alignment horizontal="center"/>
    </xf>
    <xf numFmtId="0" fontId="7" fillId="17" borderId="43" xfId="1" applyFont="1" applyFill="1" applyBorder="1" applyAlignment="1">
      <alignment horizontal="center"/>
    </xf>
    <xf numFmtId="0" fontId="7" fillId="17" borderId="9" xfId="1" applyFont="1" applyFill="1" applyBorder="1" applyAlignment="1">
      <alignment horizontal="center"/>
    </xf>
    <xf numFmtId="0" fontId="7" fillId="17" borderId="7" xfId="1" applyFont="1" applyFill="1" applyBorder="1" applyAlignment="1">
      <alignment horizontal="center"/>
    </xf>
    <xf numFmtId="0" fontId="7" fillId="17" borderId="33" xfId="1" applyFont="1" applyFill="1" applyBorder="1" applyAlignment="1">
      <alignment horizont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7" fillId="0" borderId="8" xfId="2" applyFont="1" applyBorder="1" applyAlignment="1" applyProtection="1">
      <alignment horizontal="center" vertical="center" wrapText="1"/>
      <protection hidden="1"/>
    </xf>
    <xf numFmtId="2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40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5" fillId="17" borderId="1" xfId="1" applyFont="1" applyFill="1" applyBorder="1" applyAlignment="1">
      <alignment horizontal="center"/>
    </xf>
    <xf numFmtId="0" fontId="5" fillId="17" borderId="3" xfId="1" applyFont="1" applyFill="1" applyBorder="1" applyAlignment="1">
      <alignment horizontal="center"/>
    </xf>
    <xf numFmtId="0" fontId="5" fillId="17" borderId="5" xfId="1" applyFont="1" applyFill="1" applyBorder="1" applyAlignment="1">
      <alignment horizontal="center"/>
    </xf>
    <xf numFmtId="0" fontId="2" fillId="17" borderId="2" xfId="1" applyFont="1" applyFill="1" applyBorder="1" applyAlignment="1">
      <alignment horizontal="center"/>
    </xf>
    <xf numFmtId="0" fontId="2" fillId="17" borderId="0" xfId="1" applyFont="1" applyFill="1" applyBorder="1" applyAlignment="1">
      <alignment horizontal="center"/>
    </xf>
    <xf numFmtId="0" fontId="2" fillId="17" borderId="6" xfId="1" applyFont="1" applyFill="1" applyBorder="1" applyAlignment="1">
      <alignment horizontal="center"/>
    </xf>
    <xf numFmtId="0" fontId="7" fillId="17" borderId="21" xfId="1" applyFont="1" applyFill="1" applyBorder="1" applyAlignment="1">
      <alignment horizontal="left" wrapText="1"/>
    </xf>
    <xf numFmtId="0" fontId="7" fillId="17" borderId="22" xfId="1" applyFont="1" applyFill="1" applyBorder="1" applyAlignment="1">
      <alignment horizontal="left" wrapText="1"/>
    </xf>
    <xf numFmtId="49" fontId="9" fillId="17" borderId="0" xfId="1" applyNumberFormat="1" applyFont="1" applyFill="1" applyBorder="1" applyAlignment="1">
      <alignment horizontal="center" vertical="center"/>
    </xf>
  </cellXfs>
  <cellStyles count="125">
    <cellStyle name="20% - Ênfase1" xfId="101" builtinId="30" customBuiltin="1"/>
    <cellStyle name="20% - Ênfase1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" xfId="105" builtinId="34" customBuiltin="1"/>
    <cellStyle name="20% - Ênfase2 2" xfId="10" xr:uid="{00000000-0005-0000-0000-000008000000}"/>
    <cellStyle name="20% - Ênfase2 3" xfId="11" xr:uid="{00000000-0005-0000-0000-000009000000}"/>
    <cellStyle name="20% - Ênfase2 4" xfId="12" xr:uid="{00000000-0005-0000-0000-00000A000000}"/>
    <cellStyle name="20% - Ênfase2 5" xfId="13" xr:uid="{00000000-0005-0000-0000-00000B000000}"/>
    <cellStyle name="20% - Ênfase2 6" xfId="14" xr:uid="{00000000-0005-0000-0000-00000C000000}"/>
    <cellStyle name="20% - Ênfase2 7" xfId="15" xr:uid="{00000000-0005-0000-0000-00000D000000}"/>
    <cellStyle name="20% - Ênfase3" xfId="109" builtinId="38" customBuiltin="1"/>
    <cellStyle name="20% - Ênfase3 2" xfId="16" xr:uid="{00000000-0005-0000-0000-00000F000000}"/>
    <cellStyle name="20% - Ênfase3 3" xfId="17" xr:uid="{00000000-0005-0000-0000-000010000000}"/>
    <cellStyle name="20% - Ênfase3 4" xfId="18" xr:uid="{00000000-0005-0000-0000-000011000000}"/>
    <cellStyle name="20% - Ênfase3 5" xfId="19" xr:uid="{00000000-0005-0000-0000-000012000000}"/>
    <cellStyle name="20% - Ênfase3 6" xfId="20" xr:uid="{00000000-0005-0000-0000-000013000000}"/>
    <cellStyle name="20% - Ênfase3 7" xfId="21" xr:uid="{00000000-0005-0000-0000-000014000000}"/>
    <cellStyle name="20% - Ênfase4" xfId="113" builtinId="42" customBuiltin="1"/>
    <cellStyle name="20% - Ênfase4 2" xfId="22" xr:uid="{00000000-0005-0000-0000-000016000000}"/>
    <cellStyle name="20% - Ênfase4 3" xfId="23" xr:uid="{00000000-0005-0000-0000-000017000000}"/>
    <cellStyle name="20% - Ênfase4 4" xfId="24" xr:uid="{00000000-0005-0000-0000-000018000000}"/>
    <cellStyle name="20% - Ênfase4 5" xfId="25" xr:uid="{00000000-0005-0000-0000-000019000000}"/>
    <cellStyle name="20% - Ênfase4 6" xfId="26" xr:uid="{00000000-0005-0000-0000-00001A000000}"/>
    <cellStyle name="20% - Ênfase4 7" xfId="27" xr:uid="{00000000-0005-0000-0000-00001B000000}"/>
    <cellStyle name="20% - Ênfase5" xfId="117" builtinId="46" customBuiltin="1"/>
    <cellStyle name="20% - Ênfase5 2" xfId="28" xr:uid="{00000000-0005-0000-0000-00001D000000}"/>
    <cellStyle name="20% - Ênfase5 3" xfId="29" xr:uid="{00000000-0005-0000-0000-00001E000000}"/>
    <cellStyle name="20% - Ênfase5 4" xfId="30" xr:uid="{00000000-0005-0000-0000-00001F000000}"/>
    <cellStyle name="20% - Ênfase5 5" xfId="31" xr:uid="{00000000-0005-0000-0000-000020000000}"/>
    <cellStyle name="20% - Ênfase5 6" xfId="32" xr:uid="{00000000-0005-0000-0000-000021000000}"/>
    <cellStyle name="20% - Ênfase5 7" xfId="33" xr:uid="{00000000-0005-0000-0000-000022000000}"/>
    <cellStyle name="20% - Ênfase6" xfId="121" builtinId="50" customBuiltin="1"/>
    <cellStyle name="20% - Ênfase6 2" xfId="34" xr:uid="{00000000-0005-0000-0000-000024000000}"/>
    <cellStyle name="20% - Ênfase6 3" xfId="35" xr:uid="{00000000-0005-0000-0000-000025000000}"/>
    <cellStyle name="20% - Ênfase6 4" xfId="36" xr:uid="{00000000-0005-0000-0000-000026000000}"/>
    <cellStyle name="20% - Ênfase6 5" xfId="37" xr:uid="{00000000-0005-0000-0000-000027000000}"/>
    <cellStyle name="20% - Ênfase6 6" xfId="38" xr:uid="{00000000-0005-0000-0000-000028000000}"/>
    <cellStyle name="20% - Ênfase6 7" xfId="39" xr:uid="{00000000-0005-0000-0000-000029000000}"/>
    <cellStyle name="40% - Ênfase1" xfId="102" builtinId="31" customBuiltin="1"/>
    <cellStyle name="40% - Ênfase1 2" xfId="40" xr:uid="{00000000-0005-0000-0000-00002B000000}"/>
    <cellStyle name="40% - Ênfase1 3" xfId="41" xr:uid="{00000000-0005-0000-0000-00002C000000}"/>
    <cellStyle name="40% - Ênfase1 4" xfId="42" xr:uid="{00000000-0005-0000-0000-00002D000000}"/>
    <cellStyle name="40% - Ênfase1 5" xfId="43" xr:uid="{00000000-0005-0000-0000-00002E000000}"/>
    <cellStyle name="40% - Ênfase1 6" xfId="44" xr:uid="{00000000-0005-0000-0000-00002F000000}"/>
    <cellStyle name="40% - Ênfase1 7" xfId="45" xr:uid="{00000000-0005-0000-0000-000030000000}"/>
    <cellStyle name="40% - Ênfase2" xfId="106" builtinId="35" customBuiltin="1"/>
    <cellStyle name="40% - Ênfase2 2" xfId="46" xr:uid="{00000000-0005-0000-0000-000032000000}"/>
    <cellStyle name="40% - Ênfase2 3" xfId="47" xr:uid="{00000000-0005-0000-0000-000033000000}"/>
    <cellStyle name="40% - Ênfase2 4" xfId="48" xr:uid="{00000000-0005-0000-0000-000034000000}"/>
    <cellStyle name="40% - Ênfase2 5" xfId="49" xr:uid="{00000000-0005-0000-0000-000035000000}"/>
    <cellStyle name="40% - Ênfase2 6" xfId="50" xr:uid="{00000000-0005-0000-0000-000036000000}"/>
    <cellStyle name="40% - Ênfase2 7" xfId="51" xr:uid="{00000000-0005-0000-0000-000037000000}"/>
    <cellStyle name="40% - Ênfase3" xfId="110" builtinId="39" customBuiltin="1"/>
    <cellStyle name="40% - Ênfase3 2" xfId="52" xr:uid="{00000000-0005-0000-0000-000039000000}"/>
    <cellStyle name="40% - Ênfase3 3" xfId="53" xr:uid="{00000000-0005-0000-0000-00003A000000}"/>
    <cellStyle name="40% - Ênfase3 4" xfId="54" xr:uid="{00000000-0005-0000-0000-00003B000000}"/>
    <cellStyle name="40% - Ênfase3 5" xfId="55" xr:uid="{00000000-0005-0000-0000-00003C000000}"/>
    <cellStyle name="40% - Ênfase3 6" xfId="56" xr:uid="{00000000-0005-0000-0000-00003D000000}"/>
    <cellStyle name="40% - Ênfase3 7" xfId="57" xr:uid="{00000000-0005-0000-0000-00003E000000}"/>
    <cellStyle name="40% - Ênfase4" xfId="114" builtinId="43" customBuiltin="1"/>
    <cellStyle name="40% - Ênfase4 2" xfId="58" xr:uid="{00000000-0005-0000-0000-000040000000}"/>
    <cellStyle name="40% - Ênfase4 3" xfId="59" xr:uid="{00000000-0005-0000-0000-000041000000}"/>
    <cellStyle name="40% - Ênfase4 4" xfId="60" xr:uid="{00000000-0005-0000-0000-000042000000}"/>
    <cellStyle name="40% - Ênfase4 5" xfId="61" xr:uid="{00000000-0005-0000-0000-000043000000}"/>
    <cellStyle name="40% - Ênfase4 6" xfId="62" xr:uid="{00000000-0005-0000-0000-000044000000}"/>
    <cellStyle name="40% - Ênfase4 7" xfId="63" xr:uid="{00000000-0005-0000-0000-000045000000}"/>
    <cellStyle name="40% - Ênfase5" xfId="118" builtinId="47" customBuiltin="1"/>
    <cellStyle name="40% - Ênfase5 2" xfId="64" xr:uid="{00000000-0005-0000-0000-000047000000}"/>
    <cellStyle name="40% - Ênfase5 3" xfId="65" xr:uid="{00000000-0005-0000-0000-000048000000}"/>
    <cellStyle name="40% - Ênfase5 4" xfId="66" xr:uid="{00000000-0005-0000-0000-000049000000}"/>
    <cellStyle name="40% - Ênfase5 5" xfId="67" xr:uid="{00000000-0005-0000-0000-00004A000000}"/>
    <cellStyle name="40% - Ênfase5 6" xfId="68" xr:uid="{00000000-0005-0000-0000-00004B000000}"/>
    <cellStyle name="40% - Ênfase5 7" xfId="69" xr:uid="{00000000-0005-0000-0000-00004C000000}"/>
    <cellStyle name="40% - Ênfase6" xfId="122" builtinId="51" customBuiltin="1"/>
    <cellStyle name="40% - Ênfase6 2" xfId="70" xr:uid="{00000000-0005-0000-0000-00004E000000}"/>
    <cellStyle name="40% - Ênfase6 3" xfId="71" xr:uid="{00000000-0005-0000-0000-00004F000000}"/>
    <cellStyle name="40% - Ênfase6 4" xfId="72" xr:uid="{00000000-0005-0000-0000-000050000000}"/>
    <cellStyle name="40% - Ênfase6 5" xfId="73" xr:uid="{00000000-0005-0000-0000-000051000000}"/>
    <cellStyle name="40% - Ênfase6 6" xfId="74" xr:uid="{00000000-0005-0000-0000-000052000000}"/>
    <cellStyle name="40% - Ênfase6 7" xfId="75" xr:uid="{00000000-0005-0000-0000-000053000000}"/>
    <cellStyle name="60% - Ênfase1" xfId="103" builtinId="32" customBuiltin="1"/>
    <cellStyle name="60% - Ênfase2" xfId="107" builtinId="36" customBuiltin="1"/>
    <cellStyle name="60% - Ênfase3" xfId="111" builtinId="40" customBuiltin="1"/>
    <cellStyle name="60% - Ênfase4" xfId="115" builtinId="44" customBuiltin="1"/>
    <cellStyle name="60% - Ênfase5" xfId="119" builtinId="48" customBuiltin="1"/>
    <cellStyle name="60% - Ênfase6" xfId="123" builtinId="52" customBuiltin="1"/>
    <cellStyle name="Bom" xfId="88" builtinId="26" customBuiltin="1"/>
    <cellStyle name="Cálculo" xfId="93" builtinId="22" customBuiltin="1"/>
    <cellStyle name="Célula de Verificação" xfId="95" builtinId="23" customBuiltin="1"/>
    <cellStyle name="Célula Vinculada" xfId="94" builtinId="24" customBuiltin="1"/>
    <cellStyle name="Ênfase1" xfId="100" builtinId="29" customBuiltin="1"/>
    <cellStyle name="Ênfase2" xfId="104" builtinId="33" customBuiltin="1"/>
    <cellStyle name="Ênfase3" xfId="108" builtinId="37" customBuiltin="1"/>
    <cellStyle name="Ênfase4" xfId="112" builtinId="41" customBuiltin="1"/>
    <cellStyle name="Ênfase5" xfId="116" builtinId="45" customBuiltin="1"/>
    <cellStyle name="Ênfase6" xfId="120" builtinId="49" customBuiltin="1"/>
    <cellStyle name="Entrada" xfId="91" builtinId="20" customBuiltin="1"/>
    <cellStyle name="Neutro" xfId="90" builtinId="28" customBuiltin="1"/>
    <cellStyle name="Normal" xfId="0" builtinId="0"/>
    <cellStyle name="Normal 2" xfId="1" xr:uid="{00000000-0005-0000-0000-000068000000}"/>
    <cellStyle name="Normal 3" xfId="2" xr:uid="{00000000-0005-0000-0000-000069000000}"/>
    <cellStyle name="Normal 4" xfId="124" xr:uid="{00000000-0005-0000-0000-00006A000000}"/>
    <cellStyle name="Nota" xfId="97" builtinId="10" customBuiltin="1"/>
    <cellStyle name="Nota 2" xfId="76" xr:uid="{00000000-0005-0000-0000-00006C000000}"/>
    <cellStyle name="Nota 3" xfId="77" xr:uid="{00000000-0005-0000-0000-00006D000000}"/>
    <cellStyle name="Nota 4" xfId="78" xr:uid="{00000000-0005-0000-0000-00006E000000}"/>
    <cellStyle name="Nota 5" xfId="79" xr:uid="{00000000-0005-0000-0000-00006F000000}"/>
    <cellStyle name="Nota 6" xfId="80" xr:uid="{00000000-0005-0000-0000-000070000000}"/>
    <cellStyle name="Nota 7" xfId="81" xr:uid="{00000000-0005-0000-0000-000071000000}"/>
    <cellStyle name="Porcentagem 2" xfId="82" xr:uid="{00000000-0005-0000-0000-000073000000}"/>
    <cellStyle name="Ruim" xfId="89" builtinId="27" customBuiltin="1"/>
    <cellStyle name="Saída" xfId="92" builtinId="21" customBuiltin="1"/>
    <cellStyle name="Separador de milhares 2" xfId="3" xr:uid="{00000000-0005-0000-0000-000075000000}"/>
    <cellStyle name="Texto de Aviso" xfId="96" builtinId="11" customBuiltin="1"/>
    <cellStyle name="Texto Explicativo" xfId="98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99" builtinId="25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0</xdr:row>
      <xdr:rowOff>46439</xdr:rowOff>
    </xdr:from>
    <xdr:to>
      <xdr:col>1</xdr:col>
      <xdr:colOff>778176</xdr:colOff>
      <xdr:row>0</xdr:row>
      <xdr:rowOff>47623</xdr:rowOff>
    </xdr:to>
    <xdr:pic>
      <xdr:nvPicPr>
        <xdr:cNvPr id="2" name="Picture 1" descr="ufma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346362</xdr:colOff>
      <xdr:row>0</xdr:row>
      <xdr:rowOff>129886</xdr:rowOff>
    </xdr:from>
    <xdr:to>
      <xdr:col>1</xdr:col>
      <xdr:colOff>692727</xdr:colOff>
      <xdr:row>3</xdr:row>
      <xdr:rowOff>216476</xdr:rowOff>
    </xdr:to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2" y="129886"/>
          <a:ext cx="805297" cy="761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9"/>
  <sheetViews>
    <sheetView showOutlineSymbols="0" showWhiteSpace="0" topLeftCell="A22" workbookViewId="0">
      <selection activeCell="F41" sqref="F41"/>
    </sheetView>
  </sheetViews>
  <sheetFormatPr defaultColWidth="9.140625" defaultRowHeight="14.25" x14ac:dyDescent="0.2"/>
  <cols>
    <col min="1" max="2" width="11.42578125" style="142" bestFit="1" customWidth="1"/>
    <col min="3" max="3" width="50.42578125" style="142" customWidth="1"/>
    <col min="4" max="4" width="12.7109375" style="142" customWidth="1"/>
    <col min="5" max="5" width="9" style="142" customWidth="1"/>
    <col min="6" max="7" width="14.85546875" style="142" bestFit="1" customWidth="1"/>
    <col min="8" max="8" width="13.140625" style="142" customWidth="1"/>
    <col min="9" max="9" width="14.85546875" style="142" hidden="1" customWidth="1"/>
    <col min="10" max="10" width="0.140625" style="142" hidden="1" customWidth="1"/>
    <col min="11" max="15" width="14.85546875" style="142" hidden="1" customWidth="1"/>
    <col min="16" max="16" width="14.85546875" style="142" bestFit="1" customWidth="1"/>
    <col min="17" max="17" width="17.140625" style="142" bestFit="1" customWidth="1"/>
    <col min="18" max="16384" width="9.140625" style="142"/>
  </cols>
  <sheetData>
    <row r="1" spans="1:17" ht="15" x14ac:dyDescent="0.2">
      <c r="A1" s="141"/>
      <c r="B1" s="141"/>
      <c r="C1" s="141" t="s">
        <v>197</v>
      </c>
      <c r="D1" s="141" t="s">
        <v>196</v>
      </c>
      <c r="E1" s="157" t="s">
        <v>195</v>
      </c>
      <c r="F1" s="157"/>
      <c r="G1" s="157"/>
      <c r="H1" s="157" t="s">
        <v>194</v>
      </c>
      <c r="I1" s="157"/>
      <c r="J1" s="157"/>
      <c r="K1" s="157"/>
      <c r="L1" s="152"/>
      <c r="M1" s="152"/>
      <c r="N1" s="152"/>
      <c r="O1" s="152"/>
    </row>
    <row r="2" spans="1:17" ht="80.099999999999994" customHeight="1" x14ac:dyDescent="0.2">
      <c r="A2" s="143"/>
      <c r="B2" s="143"/>
      <c r="C2" s="143" t="s">
        <v>212</v>
      </c>
      <c r="D2" s="143" t="s">
        <v>213</v>
      </c>
      <c r="E2" s="154" t="s">
        <v>202</v>
      </c>
      <c r="F2" s="154"/>
      <c r="G2" s="154"/>
      <c r="H2" s="154" t="s">
        <v>214</v>
      </c>
      <c r="I2" s="154"/>
      <c r="J2" s="154"/>
      <c r="K2" s="154"/>
      <c r="L2" s="152"/>
      <c r="M2" s="152"/>
      <c r="N2" s="152"/>
      <c r="O2" s="152"/>
    </row>
    <row r="3" spans="1:17" ht="15" x14ac:dyDescent="0.25">
      <c r="A3" s="158" t="s">
        <v>193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17" ht="20.100000000000001" customHeight="1" x14ac:dyDescent="0.2">
      <c r="A4" s="159" t="s">
        <v>192</v>
      </c>
      <c r="B4" s="161" t="s">
        <v>191</v>
      </c>
      <c r="C4" s="161" t="s">
        <v>92</v>
      </c>
      <c r="D4" s="161" t="s">
        <v>190</v>
      </c>
      <c r="E4" s="160" t="s">
        <v>36</v>
      </c>
      <c r="F4" s="160" t="s">
        <v>189</v>
      </c>
      <c r="G4" s="159"/>
      <c r="H4" s="160" t="s">
        <v>188</v>
      </c>
      <c r="I4" s="159"/>
      <c r="J4" s="160" t="s">
        <v>79</v>
      </c>
      <c r="K4" s="159"/>
      <c r="L4" s="159"/>
      <c r="M4" s="159" t="s">
        <v>187</v>
      </c>
      <c r="N4" s="159" t="s">
        <v>186</v>
      </c>
      <c r="O4" s="159" t="s">
        <v>185</v>
      </c>
      <c r="P4" s="152"/>
      <c r="Q4" s="152"/>
    </row>
    <row r="5" spans="1:17" ht="20.100000000000001" customHeight="1" x14ac:dyDescent="0.2">
      <c r="A5" s="159"/>
      <c r="B5" s="161"/>
      <c r="C5" s="161"/>
      <c r="D5" s="161"/>
      <c r="E5" s="160"/>
      <c r="F5" s="144" t="s">
        <v>184</v>
      </c>
      <c r="G5" s="144" t="s">
        <v>183</v>
      </c>
      <c r="H5" s="144" t="s">
        <v>184</v>
      </c>
      <c r="I5" s="144" t="s">
        <v>183</v>
      </c>
      <c r="J5" s="144" t="s">
        <v>184</v>
      </c>
      <c r="K5" s="144" t="s">
        <v>183</v>
      </c>
      <c r="L5" s="144" t="s">
        <v>182</v>
      </c>
      <c r="M5" s="159"/>
      <c r="N5" s="159"/>
      <c r="O5" s="159"/>
      <c r="P5" s="159"/>
      <c r="Q5" s="159"/>
    </row>
    <row r="6" spans="1:17" ht="24" customHeight="1" x14ac:dyDescent="0.2">
      <c r="A6" s="134" t="s">
        <v>181</v>
      </c>
      <c r="B6" s="137" t="s">
        <v>13</v>
      </c>
      <c r="C6" s="137" t="s">
        <v>180</v>
      </c>
      <c r="D6" s="137" t="s">
        <v>139</v>
      </c>
      <c r="E6" s="136" t="s">
        <v>6</v>
      </c>
      <c r="F6" s="135">
        <v>21408.621466199998</v>
      </c>
      <c r="G6" s="134" t="s">
        <v>142</v>
      </c>
      <c r="H6" s="134" t="s">
        <v>215</v>
      </c>
      <c r="I6" s="134" t="s">
        <v>142</v>
      </c>
      <c r="J6" s="134" t="s">
        <v>216</v>
      </c>
      <c r="K6" s="134" t="s">
        <v>142</v>
      </c>
      <c r="L6" s="135">
        <v>227359.55997104399</v>
      </c>
      <c r="M6" s="134" t="s">
        <v>217</v>
      </c>
      <c r="N6" s="135">
        <v>227359.55997100001</v>
      </c>
      <c r="O6" s="134" t="s">
        <v>217</v>
      </c>
    </row>
    <row r="7" spans="1:17" ht="24" customHeight="1" x14ac:dyDescent="0.2">
      <c r="A7" s="134" t="s">
        <v>178</v>
      </c>
      <c r="B7" s="137" t="s">
        <v>13</v>
      </c>
      <c r="C7" s="137" t="s">
        <v>129</v>
      </c>
      <c r="D7" s="137" t="s">
        <v>139</v>
      </c>
      <c r="E7" s="136" t="s">
        <v>6</v>
      </c>
      <c r="F7" s="135">
        <v>12439.6685105</v>
      </c>
      <c r="G7" s="134" t="s">
        <v>142</v>
      </c>
      <c r="H7" s="134" t="s">
        <v>218</v>
      </c>
      <c r="I7" s="134" t="s">
        <v>142</v>
      </c>
      <c r="J7" s="134" t="s">
        <v>219</v>
      </c>
      <c r="K7" s="134" t="s">
        <v>142</v>
      </c>
      <c r="L7" s="135">
        <v>173782.16909168501</v>
      </c>
      <c r="M7" s="134" t="s">
        <v>220</v>
      </c>
      <c r="N7" s="135">
        <v>401141.7290627</v>
      </c>
      <c r="O7" s="134" t="s">
        <v>221</v>
      </c>
    </row>
    <row r="8" spans="1:17" ht="24" customHeight="1" x14ac:dyDescent="0.2">
      <c r="A8" s="134" t="s">
        <v>179</v>
      </c>
      <c r="B8" s="137" t="s">
        <v>13</v>
      </c>
      <c r="C8" s="137" t="s">
        <v>119</v>
      </c>
      <c r="D8" s="137" t="s">
        <v>139</v>
      </c>
      <c r="E8" s="136" t="s">
        <v>6</v>
      </c>
      <c r="F8" s="135">
        <v>10597.2193694</v>
      </c>
      <c r="G8" s="134" t="s">
        <v>142</v>
      </c>
      <c r="H8" s="134" t="s">
        <v>218</v>
      </c>
      <c r="I8" s="134" t="s">
        <v>142</v>
      </c>
      <c r="J8" s="134" t="s">
        <v>222</v>
      </c>
      <c r="K8" s="134" t="s">
        <v>142</v>
      </c>
      <c r="L8" s="135">
        <v>148043.15459051801</v>
      </c>
      <c r="M8" s="134" t="s">
        <v>223</v>
      </c>
      <c r="N8" s="135">
        <v>549184.8836532</v>
      </c>
      <c r="O8" s="134" t="s">
        <v>224</v>
      </c>
    </row>
    <row r="9" spans="1:17" ht="24" customHeight="1" x14ac:dyDescent="0.2">
      <c r="A9" s="134" t="s">
        <v>158</v>
      </c>
      <c r="B9" s="137" t="s">
        <v>13</v>
      </c>
      <c r="C9" s="137" t="s">
        <v>157</v>
      </c>
      <c r="D9" s="137" t="s">
        <v>139</v>
      </c>
      <c r="E9" s="136" t="s">
        <v>6</v>
      </c>
      <c r="F9" s="135">
        <v>3519.1986078</v>
      </c>
      <c r="G9" s="134" t="s">
        <v>142</v>
      </c>
      <c r="H9" s="134" t="s">
        <v>218</v>
      </c>
      <c r="I9" s="134" t="s">
        <v>142</v>
      </c>
      <c r="J9" s="134" t="s">
        <v>225</v>
      </c>
      <c r="K9" s="134" t="s">
        <v>142</v>
      </c>
      <c r="L9" s="135">
        <v>49163.204550966002</v>
      </c>
      <c r="M9" s="134" t="s">
        <v>226</v>
      </c>
      <c r="N9" s="135">
        <v>598348.08820420003</v>
      </c>
      <c r="O9" s="134" t="s">
        <v>227</v>
      </c>
    </row>
    <row r="10" spans="1:17" ht="24" customHeight="1" x14ac:dyDescent="0.2">
      <c r="A10" s="134" t="s">
        <v>177</v>
      </c>
      <c r="B10" s="137" t="s">
        <v>13</v>
      </c>
      <c r="C10" s="137" t="s">
        <v>176</v>
      </c>
      <c r="D10" s="137" t="s">
        <v>139</v>
      </c>
      <c r="E10" s="136" t="s">
        <v>6</v>
      </c>
      <c r="F10" s="135">
        <v>2839.8684644999998</v>
      </c>
      <c r="G10" s="134" t="s">
        <v>142</v>
      </c>
      <c r="H10" s="134" t="s">
        <v>228</v>
      </c>
      <c r="I10" s="134" t="s">
        <v>142</v>
      </c>
      <c r="J10" s="134" t="s">
        <v>229</v>
      </c>
      <c r="K10" s="134" t="s">
        <v>142</v>
      </c>
      <c r="L10" s="135">
        <v>45636.686224514997</v>
      </c>
      <c r="M10" s="134" t="s">
        <v>230</v>
      </c>
      <c r="N10" s="135">
        <v>643984.77442869998</v>
      </c>
      <c r="O10" s="134" t="s">
        <v>231</v>
      </c>
    </row>
    <row r="11" spans="1:17" ht="24" customHeight="1" x14ac:dyDescent="0.2">
      <c r="A11" s="134" t="s">
        <v>168</v>
      </c>
      <c r="B11" s="137" t="s">
        <v>13</v>
      </c>
      <c r="C11" s="137" t="s">
        <v>125</v>
      </c>
      <c r="D11" s="137" t="s">
        <v>139</v>
      </c>
      <c r="E11" s="136" t="s">
        <v>6</v>
      </c>
      <c r="F11" s="135">
        <v>2371.9385900000002</v>
      </c>
      <c r="G11" s="134" t="s">
        <v>142</v>
      </c>
      <c r="H11" s="134" t="s">
        <v>218</v>
      </c>
      <c r="I11" s="134" t="s">
        <v>142</v>
      </c>
      <c r="J11" s="134" t="s">
        <v>232</v>
      </c>
      <c r="K11" s="134" t="s">
        <v>142</v>
      </c>
      <c r="L11" s="135">
        <v>33135.982102299997</v>
      </c>
      <c r="M11" s="134" t="s">
        <v>233</v>
      </c>
      <c r="N11" s="135">
        <v>677120.75653100002</v>
      </c>
      <c r="O11" s="134" t="s">
        <v>234</v>
      </c>
    </row>
    <row r="12" spans="1:17" ht="24" customHeight="1" x14ac:dyDescent="0.2">
      <c r="A12" s="134" t="s">
        <v>175</v>
      </c>
      <c r="B12" s="137" t="s">
        <v>13</v>
      </c>
      <c r="C12" s="137" t="s">
        <v>122</v>
      </c>
      <c r="D12" s="137" t="s">
        <v>139</v>
      </c>
      <c r="E12" s="136" t="s">
        <v>6</v>
      </c>
      <c r="F12" s="135">
        <v>3112.6554885999999</v>
      </c>
      <c r="G12" s="134" t="s">
        <v>142</v>
      </c>
      <c r="H12" s="134" t="s">
        <v>235</v>
      </c>
      <c r="I12" s="134" t="s">
        <v>142</v>
      </c>
      <c r="J12" s="134" t="s">
        <v>236</v>
      </c>
      <c r="K12" s="134" t="s">
        <v>142</v>
      </c>
      <c r="L12" s="135">
        <v>32371.617081439999</v>
      </c>
      <c r="M12" s="134" t="s">
        <v>237</v>
      </c>
      <c r="N12" s="135">
        <v>709492.37361240003</v>
      </c>
      <c r="O12" s="134" t="s">
        <v>238</v>
      </c>
    </row>
    <row r="13" spans="1:17" ht="24" customHeight="1" x14ac:dyDescent="0.2">
      <c r="A13" s="134" t="s">
        <v>163</v>
      </c>
      <c r="B13" s="137" t="s">
        <v>13</v>
      </c>
      <c r="C13" s="137" t="s">
        <v>162</v>
      </c>
      <c r="D13" s="137" t="s">
        <v>139</v>
      </c>
      <c r="E13" s="136" t="s">
        <v>6</v>
      </c>
      <c r="F13" s="135">
        <v>2893.6308837000001</v>
      </c>
      <c r="G13" s="134" t="s">
        <v>142</v>
      </c>
      <c r="H13" s="134" t="s">
        <v>235</v>
      </c>
      <c r="I13" s="134" t="s">
        <v>142</v>
      </c>
      <c r="J13" s="134" t="s">
        <v>239</v>
      </c>
      <c r="K13" s="134" t="s">
        <v>142</v>
      </c>
      <c r="L13" s="135">
        <v>30093.76119048</v>
      </c>
      <c r="M13" s="134" t="s">
        <v>240</v>
      </c>
      <c r="N13" s="135">
        <v>739586.13480290002</v>
      </c>
      <c r="O13" s="134" t="s">
        <v>241</v>
      </c>
    </row>
    <row r="14" spans="1:17" ht="24" customHeight="1" x14ac:dyDescent="0.2">
      <c r="A14" s="134" t="s">
        <v>173</v>
      </c>
      <c r="B14" s="137" t="s">
        <v>13</v>
      </c>
      <c r="C14" s="137" t="s">
        <v>172</v>
      </c>
      <c r="D14" s="137" t="s">
        <v>139</v>
      </c>
      <c r="E14" s="136" t="s">
        <v>6</v>
      </c>
      <c r="F14" s="135">
        <v>2266.6052267999999</v>
      </c>
      <c r="G14" s="134" t="s">
        <v>142</v>
      </c>
      <c r="H14" s="134" t="s">
        <v>235</v>
      </c>
      <c r="I14" s="134" t="s">
        <v>142</v>
      </c>
      <c r="J14" s="134" t="s">
        <v>242</v>
      </c>
      <c r="K14" s="134" t="s">
        <v>142</v>
      </c>
      <c r="L14" s="135">
        <v>23572.69435872</v>
      </c>
      <c r="M14" s="134" t="s">
        <v>205</v>
      </c>
      <c r="N14" s="135">
        <v>763158.82916159998</v>
      </c>
      <c r="O14" s="134" t="s">
        <v>243</v>
      </c>
    </row>
    <row r="15" spans="1:17" ht="24" customHeight="1" x14ac:dyDescent="0.2">
      <c r="A15" s="134" t="s">
        <v>149</v>
      </c>
      <c r="B15" s="137" t="s">
        <v>13</v>
      </c>
      <c r="C15" s="137" t="s">
        <v>148</v>
      </c>
      <c r="D15" s="137" t="s">
        <v>139</v>
      </c>
      <c r="E15" s="136" t="s">
        <v>6</v>
      </c>
      <c r="F15" s="135">
        <v>2086.2783899999999</v>
      </c>
      <c r="G15" s="134" t="s">
        <v>142</v>
      </c>
      <c r="H15" s="134" t="s">
        <v>235</v>
      </c>
      <c r="I15" s="134" t="s">
        <v>142</v>
      </c>
      <c r="J15" s="134" t="s">
        <v>244</v>
      </c>
      <c r="K15" s="134" t="s">
        <v>142</v>
      </c>
      <c r="L15" s="135">
        <v>21697.295256000001</v>
      </c>
      <c r="M15" s="134" t="s">
        <v>245</v>
      </c>
      <c r="N15" s="135">
        <v>784856.12441759999</v>
      </c>
      <c r="O15" s="134" t="s">
        <v>246</v>
      </c>
    </row>
    <row r="16" spans="1:17" ht="24" customHeight="1" x14ac:dyDescent="0.2">
      <c r="A16" s="134" t="s">
        <v>171</v>
      </c>
      <c r="B16" s="137" t="s">
        <v>13</v>
      </c>
      <c r="C16" s="137" t="s">
        <v>123</v>
      </c>
      <c r="D16" s="137" t="s">
        <v>139</v>
      </c>
      <c r="E16" s="136" t="s">
        <v>6</v>
      </c>
      <c r="F16" s="135">
        <v>1505.2440727999999</v>
      </c>
      <c r="G16" s="134" t="s">
        <v>142</v>
      </c>
      <c r="H16" s="134" t="s">
        <v>218</v>
      </c>
      <c r="I16" s="134" t="s">
        <v>142</v>
      </c>
      <c r="J16" s="134" t="s">
        <v>247</v>
      </c>
      <c r="K16" s="134" t="s">
        <v>142</v>
      </c>
      <c r="L16" s="135">
        <v>21028.259697016001</v>
      </c>
      <c r="M16" s="134" t="s">
        <v>248</v>
      </c>
      <c r="N16" s="135">
        <v>805884.38411460002</v>
      </c>
      <c r="O16" s="134" t="s">
        <v>249</v>
      </c>
    </row>
    <row r="17" spans="1:15" ht="24" customHeight="1" x14ac:dyDescent="0.2">
      <c r="A17" s="134" t="s">
        <v>174</v>
      </c>
      <c r="B17" s="137" t="s">
        <v>13</v>
      </c>
      <c r="C17" s="137" t="s">
        <v>121</v>
      </c>
      <c r="D17" s="137" t="s">
        <v>139</v>
      </c>
      <c r="E17" s="136" t="s">
        <v>6</v>
      </c>
      <c r="F17" s="135">
        <v>1362.3253353</v>
      </c>
      <c r="G17" s="134" t="s">
        <v>142</v>
      </c>
      <c r="H17" s="134" t="s">
        <v>218</v>
      </c>
      <c r="I17" s="134" t="s">
        <v>142</v>
      </c>
      <c r="J17" s="134" t="s">
        <v>250</v>
      </c>
      <c r="K17" s="134" t="s">
        <v>142</v>
      </c>
      <c r="L17" s="135">
        <v>19031.684934141002</v>
      </c>
      <c r="M17" s="134" t="s">
        <v>251</v>
      </c>
      <c r="N17" s="135">
        <v>824916.06904870004</v>
      </c>
      <c r="O17" s="134" t="s">
        <v>252</v>
      </c>
    </row>
    <row r="18" spans="1:15" ht="24" customHeight="1" x14ac:dyDescent="0.2">
      <c r="A18" s="134" t="s">
        <v>253</v>
      </c>
      <c r="B18" s="137" t="s">
        <v>13</v>
      </c>
      <c r="C18" s="137" t="s">
        <v>254</v>
      </c>
      <c r="D18" s="137" t="s">
        <v>139</v>
      </c>
      <c r="E18" s="136" t="s">
        <v>6</v>
      </c>
      <c r="F18" s="135">
        <v>1172.6007568</v>
      </c>
      <c r="G18" s="134" t="s">
        <v>142</v>
      </c>
      <c r="H18" s="134" t="s">
        <v>218</v>
      </c>
      <c r="I18" s="134" t="s">
        <v>142</v>
      </c>
      <c r="J18" s="134" t="s">
        <v>255</v>
      </c>
      <c r="K18" s="134" t="s">
        <v>142</v>
      </c>
      <c r="L18" s="135">
        <v>16381.232572495999</v>
      </c>
      <c r="M18" s="134" t="s">
        <v>256</v>
      </c>
      <c r="N18" s="135">
        <v>841297.30162120005</v>
      </c>
      <c r="O18" s="134" t="s">
        <v>257</v>
      </c>
    </row>
    <row r="19" spans="1:15" ht="24" customHeight="1" x14ac:dyDescent="0.2">
      <c r="A19" s="134" t="s">
        <v>170</v>
      </c>
      <c r="B19" s="137" t="s">
        <v>13</v>
      </c>
      <c r="C19" s="137" t="s">
        <v>169</v>
      </c>
      <c r="D19" s="137" t="s">
        <v>139</v>
      </c>
      <c r="E19" s="136" t="s">
        <v>6</v>
      </c>
      <c r="F19" s="135">
        <v>1559.6339594000001</v>
      </c>
      <c r="G19" s="134" t="s">
        <v>142</v>
      </c>
      <c r="H19" s="134" t="s">
        <v>235</v>
      </c>
      <c r="I19" s="134" t="s">
        <v>142</v>
      </c>
      <c r="J19" s="134" t="s">
        <v>258</v>
      </c>
      <c r="K19" s="134" t="s">
        <v>142</v>
      </c>
      <c r="L19" s="135">
        <v>16220.19317776</v>
      </c>
      <c r="M19" s="134" t="s">
        <v>256</v>
      </c>
      <c r="N19" s="135">
        <v>857517.49479899998</v>
      </c>
      <c r="O19" s="134" t="s">
        <v>259</v>
      </c>
    </row>
    <row r="20" spans="1:15" ht="24" customHeight="1" x14ac:dyDescent="0.2">
      <c r="A20" s="134" t="s">
        <v>156</v>
      </c>
      <c r="B20" s="137" t="s">
        <v>13</v>
      </c>
      <c r="C20" s="137" t="s">
        <v>155</v>
      </c>
      <c r="D20" s="137" t="s">
        <v>139</v>
      </c>
      <c r="E20" s="136" t="s">
        <v>6</v>
      </c>
      <c r="F20" s="135">
        <v>1107.4568999999999</v>
      </c>
      <c r="G20" s="134" t="s">
        <v>142</v>
      </c>
      <c r="H20" s="134" t="s">
        <v>235</v>
      </c>
      <c r="I20" s="134" t="s">
        <v>142</v>
      </c>
      <c r="J20" s="134" t="s">
        <v>260</v>
      </c>
      <c r="K20" s="134" t="s">
        <v>142</v>
      </c>
      <c r="L20" s="135">
        <v>11517.55176</v>
      </c>
      <c r="M20" s="134" t="s">
        <v>207</v>
      </c>
      <c r="N20" s="135">
        <v>869035.04655900004</v>
      </c>
      <c r="O20" s="134" t="s">
        <v>206</v>
      </c>
    </row>
    <row r="21" spans="1:15" ht="24" customHeight="1" x14ac:dyDescent="0.2">
      <c r="A21" s="134" t="s">
        <v>261</v>
      </c>
      <c r="B21" s="137" t="s">
        <v>13</v>
      </c>
      <c r="C21" s="137" t="s">
        <v>262</v>
      </c>
      <c r="D21" s="137" t="s">
        <v>139</v>
      </c>
      <c r="E21" s="136" t="s">
        <v>6</v>
      </c>
      <c r="F21" s="135">
        <v>1085.9526286</v>
      </c>
      <c r="G21" s="134" t="s">
        <v>142</v>
      </c>
      <c r="H21" s="134" t="s">
        <v>235</v>
      </c>
      <c r="I21" s="134" t="s">
        <v>142</v>
      </c>
      <c r="J21" s="134" t="s">
        <v>263</v>
      </c>
      <c r="K21" s="134" t="s">
        <v>142</v>
      </c>
      <c r="L21" s="135">
        <v>11293.90733744</v>
      </c>
      <c r="M21" s="134" t="s">
        <v>264</v>
      </c>
      <c r="N21" s="135">
        <v>880328.95389640005</v>
      </c>
      <c r="O21" s="134" t="s">
        <v>265</v>
      </c>
    </row>
    <row r="22" spans="1:15" ht="24" customHeight="1" x14ac:dyDescent="0.2">
      <c r="A22" s="134" t="s">
        <v>266</v>
      </c>
      <c r="B22" s="137" t="s">
        <v>13</v>
      </c>
      <c r="C22" s="137" t="s">
        <v>267</v>
      </c>
      <c r="D22" s="137" t="s">
        <v>139</v>
      </c>
      <c r="E22" s="136" t="s">
        <v>6</v>
      </c>
      <c r="F22" s="148">
        <v>539.32819600000005</v>
      </c>
      <c r="G22" s="134" t="s">
        <v>142</v>
      </c>
      <c r="H22" s="134" t="s">
        <v>218</v>
      </c>
      <c r="I22" s="134" t="s">
        <v>142</v>
      </c>
      <c r="J22" s="134" t="s">
        <v>268</v>
      </c>
      <c r="K22" s="134" t="s">
        <v>142</v>
      </c>
      <c r="L22" s="135">
        <v>7534.4148981200005</v>
      </c>
      <c r="M22" s="134" t="s">
        <v>269</v>
      </c>
      <c r="N22" s="135">
        <v>887863.36879450001</v>
      </c>
      <c r="O22" s="134" t="s">
        <v>270</v>
      </c>
    </row>
    <row r="23" spans="1:15" ht="24" customHeight="1" x14ac:dyDescent="0.2">
      <c r="A23" s="134" t="s">
        <v>167</v>
      </c>
      <c r="B23" s="137" t="s">
        <v>13</v>
      </c>
      <c r="C23" s="137" t="s">
        <v>126</v>
      </c>
      <c r="D23" s="137" t="s">
        <v>139</v>
      </c>
      <c r="E23" s="136" t="s">
        <v>6</v>
      </c>
      <c r="F23" s="148">
        <v>645.28965819999996</v>
      </c>
      <c r="G23" s="134" t="s">
        <v>142</v>
      </c>
      <c r="H23" s="134" t="s">
        <v>235</v>
      </c>
      <c r="I23" s="134" t="s">
        <v>142</v>
      </c>
      <c r="J23" s="134" t="s">
        <v>271</v>
      </c>
      <c r="K23" s="134" t="s">
        <v>142</v>
      </c>
      <c r="L23" s="135">
        <v>6711.0124452800001</v>
      </c>
      <c r="M23" s="134" t="s">
        <v>208</v>
      </c>
      <c r="N23" s="135">
        <v>894574.38123980002</v>
      </c>
      <c r="O23" s="134" t="s">
        <v>272</v>
      </c>
    </row>
    <row r="24" spans="1:15" ht="24" customHeight="1" x14ac:dyDescent="0.2">
      <c r="A24" s="134" t="s">
        <v>166</v>
      </c>
      <c r="B24" s="137" t="s">
        <v>13</v>
      </c>
      <c r="C24" s="137" t="s">
        <v>165</v>
      </c>
      <c r="D24" s="137" t="s">
        <v>139</v>
      </c>
      <c r="E24" s="136" t="s">
        <v>6</v>
      </c>
      <c r="F24" s="148">
        <v>409.14066020000001</v>
      </c>
      <c r="G24" s="134" t="s">
        <v>142</v>
      </c>
      <c r="H24" s="134" t="s">
        <v>273</v>
      </c>
      <c r="I24" s="134" t="s">
        <v>142</v>
      </c>
      <c r="J24" s="134" t="s">
        <v>274</v>
      </c>
      <c r="K24" s="134" t="s">
        <v>142</v>
      </c>
      <c r="L24" s="135">
        <v>5777.0661220239999</v>
      </c>
      <c r="M24" s="134" t="s">
        <v>275</v>
      </c>
      <c r="N24" s="135">
        <v>900351.4473618</v>
      </c>
      <c r="O24" s="134" t="s">
        <v>276</v>
      </c>
    </row>
    <row r="25" spans="1:15" ht="24" customHeight="1" x14ac:dyDescent="0.2">
      <c r="A25" s="134" t="s">
        <v>153</v>
      </c>
      <c r="B25" s="137" t="s">
        <v>13</v>
      </c>
      <c r="C25" s="137" t="s">
        <v>152</v>
      </c>
      <c r="D25" s="137" t="s">
        <v>139</v>
      </c>
      <c r="E25" s="136" t="s">
        <v>6</v>
      </c>
      <c r="F25" s="148">
        <v>386.65337520000003</v>
      </c>
      <c r="G25" s="134" t="s">
        <v>142</v>
      </c>
      <c r="H25" s="134" t="s">
        <v>218</v>
      </c>
      <c r="I25" s="134" t="s">
        <v>142</v>
      </c>
      <c r="J25" s="134" t="s">
        <v>277</v>
      </c>
      <c r="K25" s="134" t="s">
        <v>142</v>
      </c>
      <c r="L25" s="135">
        <v>5401.5476515439996</v>
      </c>
      <c r="M25" s="134" t="s">
        <v>209</v>
      </c>
      <c r="N25" s="135">
        <v>905752.99501329998</v>
      </c>
      <c r="O25" s="134" t="s">
        <v>278</v>
      </c>
    </row>
    <row r="26" spans="1:15" ht="24" customHeight="1" x14ac:dyDescent="0.2">
      <c r="A26" s="134" t="s">
        <v>279</v>
      </c>
      <c r="B26" s="137" t="s">
        <v>13</v>
      </c>
      <c r="C26" s="137" t="s">
        <v>280</v>
      </c>
      <c r="D26" s="137" t="s">
        <v>139</v>
      </c>
      <c r="E26" s="136" t="s">
        <v>6</v>
      </c>
      <c r="F26" s="148">
        <v>381.24873600000001</v>
      </c>
      <c r="G26" s="134" t="s">
        <v>142</v>
      </c>
      <c r="H26" s="134" t="s">
        <v>218</v>
      </c>
      <c r="I26" s="134" t="s">
        <v>142</v>
      </c>
      <c r="J26" s="134" t="s">
        <v>281</v>
      </c>
      <c r="K26" s="134" t="s">
        <v>142</v>
      </c>
      <c r="L26" s="135">
        <v>5326.0448419200002</v>
      </c>
      <c r="M26" s="134" t="s">
        <v>209</v>
      </c>
      <c r="N26" s="135">
        <v>911079.03985519998</v>
      </c>
      <c r="O26" s="134" t="s">
        <v>282</v>
      </c>
    </row>
    <row r="27" spans="1:15" ht="24" customHeight="1" x14ac:dyDescent="0.2">
      <c r="A27" s="134" t="s">
        <v>164</v>
      </c>
      <c r="B27" s="137" t="s">
        <v>13</v>
      </c>
      <c r="C27" s="137" t="s">
        <v>120</v>
      </c>
      <c r="D27" s="137" t="s">
        <v>139</v>
      </c>
      <c r="E27" s="136" t="s">
        <v>6</v>
      </c>
      <c r="F27" s="148">
        <v>286.97328900000002</v>
      </c>
      <c r="G27" s="134" t="s">
        <v>142</v>
      </c>
      <c r="H27" s="134" t="s">
        <v>218</v>
      </c>
      <c r="I27" s="134" t="s">
        <v>142</v>
      </c>
      <c r="J27" s="134" t="s">
        <v>283</v>
      </c>
      <c r="K27" s="134" t="s">
        <v>142</v>
      </c>
      <c r="L27" s="135">
        <v>4009.01684733</v>
      </c>
      <c r="M27" s="134" t="s">
        <v>210</v>
      </c>
      <c r="N27" s="135">
        <v>915088.05670249998</v>
      </c>
      <c r="O27" s="134" t="s">
        <v>284</v>
      </c>
    </row>
    <row r="28" spans="1:15" ht="24" customHeight="1" x14ac:dyDescent="0.2">
      <c r="A28" s="134" t="s">
        <v>154</v>
      </c>
      <c r="B28" s="137" t="s">
        <v>13</v>
      </c>
      <c r="C28" s="137" t="s">
        <v>130</v>
      </c>
      <c r="D28" s="137" t="s">
        <v>139</v>
      </c>
      <c r="E28" s="136" t="s">
        <v>6</v>
      </c>
      <c r="F28" s="148">
        <v>279.11795389999997</v>
      </c>
      <c r="G28" s="134" t="s">
        <v>142</v>
      </c>
      <c r="H28" s="134" t="s">
        <v>285</v>
      </c>
      <c r="I28" s="134" t="s">
        <v>142</v>
      </c>
      <c r="J28" s="134" t="s">
        <v>286</v>
      </c>
      <c r="K28" s="134" t="s">
        <v>142</v>
      </c>
      <c r="L28" s="135">
        <v>3335.459549105</v>
      </c>
      <c r="M28" s="134" t="s">
        <v>204</v>
      </c>
      <c r="N28" s="135">
        <v>918423.5162516</v>
      </c>
      <c r="O28" s="134" t="s">
        <v>287</v>
      </c>
    </row>
    <row r="29" spans="1:15" ht="24" customHeight="1" x14ac:dyDescent="0.2">
      <c r="A29" s="134" t="s">
        <v>288</v>
      </c>
      <c r="B29" s="137" t="s">
        <v>13</v>
      </c>
      <c r="C29" s="137" t="s">
        <v>289</v>
      </c>
      <c r="D29" s="137" t="s">
        <v>139</v>
      </c>
      <c r="E29" s="136" t="s">
        <v>6</v>
      </c>
      <c r="F29" s="148">
        <v>192.28</v>
      </c>
      <c r="G29" s="134" t="s">
        <v>142</v>
      </c>
      <c r="H29" s="134" t="s">
        <v>218</v>
      </c>
      <c r="I29" s="134" t="s">
        <v>142</v>
      </c>
      <c r="J29" s="134" t="s">
        <v>290</v>
      </c>
      <c r="K29" s="134" t="s">
        <v>142</v>
      </c>
      <c r="L29" s="135">
        <v>2686.1516000000001</v>
      </c>
      <c r="M29" s="134" t="s">
        <v>211</v>
      </c>
      <c r="N29" s="135">
        <v>921109.66785159998</v>
      </c>
      <c r="O29" s="134" t="s">
        <v>291</v>
      </c>
    </row>
    <row r="30" spans="1:15" ht="24" customHeight="1" x14ac:dyDescent="0.2">
      <c r="A30" s="134" t="s">
        <v>292</v>
      </c>
      <c r="B30" s="137" t="s">
        <v>13</v>
      </c>
      <c r="C30" s="137" t="s">
        <v>293</v>
      </c>
      <c r="D30" s="137" t="s">
        <v>139</v>
      </c>
      <c r="E30" s="136" t="s">
        <v>6</v>
      </c>
      <c r="F30" s="148">
        <v>170.4528</v>
      </c>
      <c r="G30" s="134" t="s">
        <v>142</v>
      </c>
      <c r="H30" s="134" t="s">
        <v>218</v>
      </c>
      <c r="I30" s="134" t="s">
        <v>142</v>
      </c>
      <c r="J30" s="134" t="s">
        <v>294</v>
      </c>
      <c r="K30" s="134" t="s">
        <v>142</v>
      </c>
      <c r="L30" s="135">
        <v>2381.2256160000002</v>
      </c>
      <c r="M30" s="134" t="s">
        <v>203</v>
      </c>
      <c r="N30" s="135">
        <v>923490.89346759999</v>
      </c>
      <c r="O30" s="134" t="s">
        <v>295</v>
      </c>
    </row>
    <row r="31" spans="1:15" ht="24" customHeight="1" x14ac:dyDescent="0.2">
      <c r="A31" s="134" t="s">
        <v>147</v>
      </c>
      <c r="B31" s="137" t="s">
        <v>13</v>
      </c>
      <c r="C31" s="137" t="s">
        <v>146</v>
      </c>
      <c r="D31" s="137" t="s">
        <v>139</v>
      </c>
      <c r="E31" s="136" t="s">
        <v>6</v>
      </c>
      <c r="F31" s="148">
        <v>106.42725369999999</v>
      </c>
      <c r="G31" s="134" t="s">
        <v>142</v>
      </c>
      <c r="H31" s="134" t="s">
        <v>218</v>
      </c>
      <c r="I31" s="134" t="s">
        <v>142</v>
      </c>
      <c r="J31" s="134" t="s">
        <v>296</v>
      </c>
      <c r="K31" s="134" t="s">
        <v>142</v>
      </c>
      <c r="L31" s="135">
        <v>1486.788734189</v>
      </c>
      <c r="M31" s="134" t="s">
        <v>150</v>
      </c>
      <c r="N31" s="135">
        <v>924977.68220180005</v>
      </c>
      <c r="O31" s="134" t="s">
        <v>297</v>
      </c>
    </row>
    <row r="32" spans="1:15" ht="24" customHeight="1" x14ac:dyDescent="0.2">
      <c r="A32" s="134" t="s">
        <v>201</v>
      </c>
      <c r="B32" s="137" t="s">
        <v>13</v>
      </c>
      <c r="C32" s="137" t="s">
        <v>200</v>
      </c>
      <c r="D32" s="137" t="s">
        <v>139</v>
      </c>
      <c r="E32" s="136" t="s">
        <v>6</v>
      </c>
      <c r="F32" s="148">
        <v>105.81422999999999</v>
      </c>
      <c r="G32" s="134" t="s">
        <v>142</v>
      </c>
      <c r="H32" s="134" t="s">
        <v>218</v>
      </c>
      <c r="I32" s="134" t="s">
        <v>142</v>
      </c>
      <c r="J32" s="134" t="s">
        <v>298</v>
      </c>
      <c r="K32" s="134" t="s">
        <v>142</v>
      </c>
      <c r="L32" s="135">
        <v>1478.2247930999999</v>
      </c>
      <c r="M32" s="134" t="s">
        <v>150</v>
      </c>
      <c r="N32" s="135">
        <v>926455.90699489997</v>
      </c>
      <c r="O32" s="134" t="s">
        <v>299</v>
      </c>
    </row>
    <row r="33" spans="1:15" ht="24" customHeight="1" x14ac:dyDescent="0.2">
      <c r="A33" s="134" t="s">
        <v>160</v>
      </c>
      <c r="B33" s="137" t="s">
        <v>13</v>
      </c>
      <c r="C33" s="137" t="s">
        <v>159</v>
      </c>
      <c r="D33" s="137" t="s">
        <v>139</v>
      </c>
      <c r="E33" s="136" t="s">
        <v>6</v>
      </c>
      <c r="F33" s="148">
        <v>110.52835229999999</v>
      </c>
      <c r="G33" s="134" t="s">
        <v>142</v>
      </c>
      <c r="H33" s="134" t="s">
        <v>300</v>
      </c>
      <c r="I33" s="134" t="s">
        <v>142</v>
      </c>
      <c r="J33" s="134" t="s">
        <v>301</v>
      </c>
      <c r="K33" s="134" t="s">
        <v>142</v>
      </c>
      <c r="L33" s="135">
        <v>1473.3429361589999</v>
      </c>
      <c r="M33" s="134" t="s">
        <v>302</v>
      </c>
      <c r="N33" s="135">
        <v>927929.24993110006</v>
      </c>
      <c r="O33" s="134" t="s">
        <v>303</v>
      </c>
    </row>
    <row r="34" spans="1:15" ht="24" customHeight="1" x14ac:dyDescent="0.2">
      <c r="A34" s="134" t="s">
        <v>161</v>
      </c>
      <c r="B34" s="137" t="s">
        <v>13</v>
      </c>
      <c r="C34" s="137" t="s">
        <v>128</v>
      </c>
      <c r="D34" s="137" t="s">
        <v>139</v>
      </c>
      <c r="E34" s="136" t="s">
        <v>6</v>
      </c>
      <c r="F34" s="148">
        <v>50.003601699999997</v>
      </c>
      <c r="G34" s="134" t="s">
        <v>142</v>
      </c>
      <c r="H34" s="134" t="s">
        <v>304</v>
      </c>
      <c r="I34" s="134" t="s">
        <v>142</v>
      </c>
      <c r="J34" s="134" t="s">
        <v>305</v>
      </c>
      <c r="K34" s="134" t="s">
        <v>142</v>
      </c>
      <c r="L34" s="135">
        <v>748.05388143200003</v>
      </c>
      <c r="M34" s="134" t="s">
        <v>145</v>
      </c>
      <c r="N34" s="135">
        <v>928677.30381249997</v>
      </c>
      <c r="O34" s="134" t="s">
        <v>306</v>
      </c>
    </row>
    <row r="35" spans="1:15" ht="24" customHeight="1" x14ac:dyDescent="0.2">
      <c r="A35" s="134" t="s">
        <v>151</v>
      </c>
      <c r="B35" s="137" t="s">
        <v>13</v>
      </c>
      <c r="C35" s="137" t="s">
        <v>124</v>
      </c>
      <c r="D35" s="137" t="s">
        <v>139</v>
      </c>
      <c r="E35" s="136" t="s">
        <v>6</v>
      </c>
      <c r="F35" s="148">
        <v>53.627598900000002</v>
      </c>
      <c r="G35" s="134" t="s">
        <v>142</v>
      </c>
      <c r="H35" s="134" t="s">
        <v>235</v>
      </c>
      <c r="I35" s="134" t="s">
        <v>142</v>
      </c>
      <c r="J35" s="134" t="s">
        <v>307</v>
      </c>
      <c r="K35" s="134" t="s">
        <v>142</v>
      </c>
      <c r="L35" s="135">
        <v>557.72702856000001</v>
      </c>
      <c r="M35" s="134" t="s">
        <v>145</v>
      </c>
      <c r="N35" s="135">
        <v>929235.03084110003</v>
      </c>
      <c r="O35" s="134" t="s">
        <v>308</v>
      </c>
    </row>
    <row r="36" spans="1:15" ht="24" customHeight="1" x14ac:dyDescent="0.2">
      <c r="A36" s="134" t="s">
        <v>309</v>
      </c>
      <c r="B36" s="137" t="s">
        <v>13</v>
      </c>
      <c r="C36" s="137" t="s">
        <v>310</v>
      </c>
      <c r="D36" s="137" t="s">
        <v>139</v>
      </c>
      <c r="E36" s="136" t="s">
        <v>6</v>
      </c>
      <c r="F36" s="134">
        <v>20.239999999999998</v>
      </c>
      <c r="G36" s="134" t="s">
        <v>142</v>
      </c>
      <c r="H36" s="134" t="s">
        <v>218</v>
      </c>
      <c r="I36" s="134" t="s">
        <v>142</v>
      </c>
      <c r="J36" s="134" t="s">
        <v>311</v>
      </c>
      <c r="K36" s="134" t="s">
        <v>142</v>
      </c>
      <c r="L36" s="135">
        <v>282.75279999999998</v>
      </c>
      <c r="M36" s="134" t="s">
        <v>141</v>
      </c>
      <c r="N36" s="135">
        <v>929517.78364110005</v>
      </c>
      <c r="O36" s="134" t="s">
        <v>308</v>
      </c>
    </row>
    <row r="37" spans="1:15" ht="24" customHeight="1" x14ac:dyDescent="0.2">
      <c r="A37" s="134" t="s">
        <v>312</v>
      </c>
      <c r="B37" s="137" t="s">
        <v>13</v>
      </c>
      <c r="C37" s="137" t="s">
        <v>313</v>
      </c>
      <c r="D37" s="137" t="s">
        <v>139</v>
      </c>
      <c r="E37" s="136" t="s">
        <v>6</v>
      </c>
      <c r="F37" s="134">
        <v>1.0249999999999999</v>
      </c>
      <c r="G37" s="134" t="s">
        <v>142</v>
      </c>
      <c r="H37" s="134" t="s">
        <v>314</v>
      </c>
      <c r="I37" s="134" t="s">
        <v>142</v>
      </c>
      <c r="J37" s="134" t="s">
        <v>315</v>
      </c>
      <c r="K37" s="134" t="s">
        <v>142</v>
      </c>
      <c r="L37" s="135">
        <v>13.304500000000001</v>
      </c>
      <c r="M37" s="134" t="s">
        <v>141</v>
      </c>
      <c r="N37" s="135">
        <v>929531.08814110002</v>
      </c>
      <c r="O37" s="134" t="s">
        <v>308</v>
      </c>
    </row>
    <row r="38" spans="1:15" ht="24" customHeight="1" x14ac:dyDescent="0.2">
      <c r="A38" s="134" t="s">
        <v>143</v>
      </c>
      <c r="B38" s="137" t="s">
        <v>13</v>
      </c>
      <c r="C38" s="137" t="s">
        <v>127</v>
      </c>
      <c r="D38" s="137" t="s">
        <v>139</v>
      </c>
      <c r="E38" s="136" t="s">
        <v>6</v>
      </c>
      <c r="F38" s="148">
        <v>0.60830459999999997</v>
      </c>
      <c r="G38" s="134" t="s">
        <v>142</v>
      </c>
      <c r="H38" s="134" t="s">
        <v>316</v>
      </c>
      <c r="I38" s="134" t="s">
        <v>142</v>
      </c>
      <c r="J38" s="134" t="s">
        <v>317</v>
      </c>
      <c r="K38" s="134" t="s">
        <v>142</v>
      </c>
      <c r="L38" s="135">
        <v>8.9664098039999995</v>
      </c>
      <c r="M38" s="134" t="s">
        <v>141</v>
      </c>
      <c r="N38" s="135">
        <v>929540.05455090001</v>
      </c>
      <c r="O38" s="134" t="s">
        <v>308</v>
      </c>
    </row>
    <row r="39" spans="1:15" ht="24" customHeight="1" x14ac:dyDescent="0.2">
      <c r="A39" s="134" t="s">
        <v>144</v>
      </c>
      <c r="B39" s="137" t="s">
        <v>13</v>
      </c>
      <c r="C39" s="137" t="s">
        <v>135</v>
      </c>
      <c r="D39" s="137" t="s">
        <v>139</v>
      </c>
      <c r="E39" s="136" t="s">
        <v>6</v>
      </c>
      <c r="F39" s="148">
        <v>0.50573800000000002</v>
      </c>
      <c r="G39" s="134" t="s">
        <v>142</v>
      </c>
      <c r="H39" s="134" t="s">
        <v>318</v>
      </c>
      <c r="I39" s="134" t="s">
        <v>142</v>
      </c>
      <c r="J39" s="134" t="s">
        <v>319</v>
      </c>
      <c r="K39" s="134" t="s">
        <v>142</v>
      </c>
      <c r="L39" s="135">
        <v>7.3888321799999996</v>
      </c>
      <c r="M39" s="134" t="s">
        <v>141</v>
      </c>
      <c r="N39" s="135">
        <v>929547.44338309998</v>
      </c>
      <c r="O39" s="134" t="s">
        <v>308</v>
      </c>
    </row>
    <row r="40" spans="1:15" ht="24" customHeight="1" x14ac:dyDescent="0.2">
      <c r="A40" s="134" t="s">
        <v>320</v>
      </c>
      <c r="B40" s="137" t="s">
        <v>321</v>
      </c>
      <c r="C40" s="137" t="s">
        <v>322</v>
      </c>
      <c r="D40" s="137" t="s">
        <v>139</v>
      </c>
      <c r="E40" s="136" t="s">
        <v>323</v>
      </c>
      <c r="F40" s="134">
        <v>0</v>
      </c>
      <c r="G40" s="134" t="s">
        <v>142</v>
      </c>
      <c r="H40" s="134" t="s">
        <v>324</v>
      </c>
      <c r="I40" s="134" t="s">
        <v>142</v>
      </c>
      <c r="J40" s="134" t="s">
        <v>325</v>
      </c>
      <c r="K40" s="134" t="s">
        <v>142</v>
      </c>
      <c r="L40" s="135">
        <v>0</v>
      </c>
      <c r="M40" s="134" t="s">
        <v>141</v>
      </c>
      <c r="N40" s="135">
        <v>929547.44338309998</v>
      </c>
      <c r="O40" s="134" t="s">
        <v>308</v>
      </c>
    </row>
    <row r="41" spans="1:15" x14ac:dyDescent="0.2">
      <c r="A41" s="147"/>
      <c r="B41" s="147"/>
      <c r="C41" s="147"/>
      <c r="D41" s="147"/>
      <c r="E41" s="147"/>
      <c r="F41" s="140">
        <f>SUM(F6:F40)</f>
        <v>75068.16339810002</v>
      </c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5" x14ac:dyDescent="0.2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51" t="s">
        <v>140</v>
      </c>
      <c r="M42" s="151"/>
      <c r="N42" s="151"/>
      <c r="O42" s="152"/>
    </row>
    <row r="43" spans="1:15" x14ac:dyDescent="0.2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51" t="s">
        <v>139</v>
      </c>
      <c r="M43" s="151"/>
      <c r="N43" s="151"/>
      <c r="O43" s="145" t="s">
        <v>326</v>
      </c>
    </row>
    <row r="44" spans="1:15" x14ac:dyDescent="0.2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x14ac:dyDescent="0.2">
      <c r="A45" s="153"/>
      <c r="B45" s="153"/>
      <c r="C45" s="153"/>
      <c r="D45" s="133"/>
      <c r="E45" s="146"/>
      <c r="F45" s="146"/>
      <c r="G45" s="146"/>
      <c r="H45" s="146"/>
      <c r="I45" s="146"/>
      <c r="J45" s="146"/>
      <c r="K45" s="154" t="s">
        <v>138</v>
      </c>
      <c r="L45" s="153"/>
      <c r="M45" s="155">
        <v>5897204.0300000003</v>
      </c>
      <c r="N45" s="153"/>
      <c r="O45" s="153"/>
    </row>
    <row r="46" spans="1:15" x14ac:dyDescent="0.2">
      <c r="A46" s="153"/>
      <c r="B46" s="153"/>
      <c r="C46" s="153"/>
      <c r="D46" s="133"/>
      <c r="E46" s="146"/>
      <c r="F46" s="146"/>
      <c r="G46" s="146"/>
      <c r="H46" s="146"/>
      <c r="I46" s="146"/>
      <c r="J46" s="146"/>
      <c r="K46" s="154" t="s">
        <v>137</v>
      </c>
      <c r="L46" s="153"/>
      <c r="M46" s="155">
        <v>1454446.33</v>
      </c>
      <c r="N46" s="153"/>
      <c r="O46" s="153"/>
    </row>
    <row r="47" spans="1:15" x14ac:dyDescent="0.2">
      <c r="A47" s="153"/>
      <c r="B47" s="153"/>
      <c r="C47" s="153"/>
      <c r="D47" s="133"/>
      <c r="E47" s="146"/>
      <c r="F47" s="146"/>
      <c r="G47" s="146"/>
      <c r="H47" s="146"/>
      <c r="I47" s="146"/>
      <c r="J47" s="146"/>
      <c r="K47" s="154" t="s">
        <v>136</v>
      </c>
      <c r="L47" s="153"/>
      <c r="M47" s="155">
        <v>7351650.3600000003</v>
      </c>
      <c r="N47" s="153"/>
      <c r="O47" s="153"/>
    </row>
    <row r="48" spans="1:15" ht="60" customHeight="1" x14ac:dyDescent="0.2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</row>
    <row r="49" spans="1:15" ht="69.95" customHeight="1" x14ac:dyDescent="0.2">
      <c r="A49" s="156" t="s">
        <v>327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</sheetData>
  <mergeCells count="30">
    <mergeCell ref="A4:A5"/>
    <mergeCell ref="P4:P5"/>
    <mergeCell ref="Q4:Q5"/>
    <mergeCell ref="F4:G4"/>
    <mergeCell ref="H4:I4"/>
    <mergeCell ref="J4:L4"/>
    <mergeCell ref="M4:M5"/>
    <mergeCell ref="N4:N5"/>
    <mergeCell ref="O4:O5"/>
    <mergeCell ref="B4:B5"/>
    <mergeCell ref="C4:C5"/>
    <mergeCell ref="D4:D5"/>
    <mergeCell ref="E4:E5"/>
    <mergeCell ref="E1:G1"/>
    <mergeCell ref="H1:O1"/>
    <mergeCell ref="E2:G2"/>
    <mergeCell ref="H2:O2"/>
    <mergeCell ref="A3:Q3"/>
    <mergeCell ref="A49:O49"/>
    <mergeCell ref="A46:C46"/>
    <mergeCell ref="K46:L46"/>
    <mergeCell ref="M46:O46"/>
    <mergeCell ref="A47:C47"/>
    <mergeCell ref="K47:L47"/>
    <mergeCell ref="M47:O47"/>
    <mergeCell ref="L42:O42"/>
    <mergeCell ref="L43:N43"/>
    <mergeCell ref="A45:C45"/>
    <mergeCell ref="K45:L45"/>
    <mergeCell ref="M45:O45"/>
  </mergeCells>
  <pageMargins left="0.51181102362204722" right="0.51181102362204722" top="0.98425196850393704" bottom="0.98425196850393704" header="0.51181102362204722" footer="0.51181102362204722"/>
  <pageSetup paperSize="9" scale="55" fitToHeight="0" orientation="portrait" r:id="rId1"/>
  <headerFooter>
    <oddHeader>&amp;L &amp;CUNIVERSIDADE FEDERAL DO MARANHÃO - UFMA
CNPJ: 06.279.103/0001-19 &amp;R</oddHeader>
    <oddFooter>&amp;L &amp;CAv. dos Portugueses  - BACANGA - SAO LUIS / MA
 / 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4"/>
  <sheetViews>
    <sheetView tabSelected="1" view="pageBreakPreview" zoomScaleNormal="100" zoomScaleSheetLayoutView="100" workbookViewId="0">
      <selection activeCell="E70" sqref="E70:G70"/>
    </sheetView>
  </sheetViews>
  <sheetFormatPr defaultRowHeight="15" x14ac:dyDescent="0.25"/>
  <cols>
    <col min="1" max="1" width="6.85546875" style="1" customWidth="1"/>
    <col min="2" max="2" width="33.5703125" style="1" customWidth="1"/>
    <col min="3" max="4" width="6.7109375" style="1" customWidth="1"/>
    <col min="5" max="5" width="8.7109375" style="1" customWidth="1"/>
    <col min="6" max="6" width="10.5703125" style="1" customWidth="1"/>
    <col min="7" max="8" width="9.7109375" style="1" customWidth="1"/>
    <col min="9" max="9" width="12.140625" style="1" customWidth="1"/>
    <col min="10" max="10" width="12.28515625" style="1" customWidth="1"/>
    <col min="11" max="11" width="11.5703125" style="1" bestFit="1" customWidth="1"/>
    <col min="12" max="255" width="9.140625" style="1"/>
    <col min="256" max="256" width="39.5703125" style="1" customWidth="1"/>
    <col min="257" max="257" width="4.7109375" style="1" customWidth="1"/>
    <col min="258" max="258" width="9.7109375" style="1" customWidth="1"/>
    <col min="259" max="259" width="4.7109375" style="1" customWidth="1"/>
    <col min="260" max="260" width="9.7109375" style="1" customWidth="1"/>
    <col min="261" max="261" width="4.7109375" style="1" customWidth="1"/>
    <col min="262" max="262" width="9.7109375" style="1" customWidth="1"/>
    <col min="263" max="263" width="5.7109375" style="1" customWidth="1"/>
    <col min="264" max="264" width="10.7109375" style="1" customWidth="1"/>
    <col min="265" max="511" width="9.140625" style="1"/>
    <col min="512" max="512" width="39.5703125" style="1" customWidth="1"/>
    <col min="513" max="513" width="4.7109375" style="1" customWidth="1"/>
    <col min="514" max="514" width="9.7109375" style="1" customWidth="1"/>
    <col min="515" max="515" width="4.7109375" style="1" customWidth="1"/>
    <col min="516" max="516" width="9.7109375" style="1" customWidth="1"/>
    <col min="517" max="517" width="4.7109375" style="1" customWidth="1"/>
    <col min="518" max="518" width="9.7109375" style="1" customWidth="1"/>
    <col min="519" max="519" width="5.7109375" style="1" customWidth="1"/>
    <col min="520" max="520" width="10.7109375" style="1" customWidth="1"/>
    <col min="521" max="767" width="9.140625" style="1"/>
    <col min="768" max="768" width="39.5703125" style="1" customWidth="1"/>
    <col min="769" max="769" width="4.7109375" style="1" customWidth="1"/>
    <col min="770" max="770" width="9.7109375" style="1" customWidth="1"/>
    <col min="771" max="771" width="4.7109375" style="1" customWidth="1"/>
    <col min="772" max="772" width="9.7109375" style="1" customWidth="1"/>
    <col min="773" max="773" width="4.7109375" style="1" customWidth="1"/>
    <col min="774" max="774" width="9.7109375" style="1" customWidth="1"/>
    <col min="775" max="775" width="5.7109375" style="1" customWidth="1"/>
    <col min="776" max="776" width="10.7109375" style="1" customWidth="1"/>
    <col min="777" max="1023" width="9.140625" style="1"/>
    <col min="1024" max="1024" width="39.5703125" style="1" customWidth="1"/>
    <col min="1025" max="1025" width="4.7109375" style="1" customWidth="1"/>
    <col min="1026" max="1026" width="9.7109375" style="1" customWidth="1"/>
    <col min="1027" max="1027" width="4.7109375" style="1" customWidth="1"/>
    <col min="1028" max="1028" width="9.7109375" style="1" customWidth="1"/>
    <col min="1029" max="1029" width="4.7109375" style="1" customWidth="1"/>
    <col min="1030" max="1030" width="9.7109375" style="1" customWidth="1"/>
    <col min="1031" max="1031" width="5.7109375" style="1" customWidth="1"/>
    <col min="1032" max="1032" width="10.7109375" style="1" customWidth="1"/>
    <col min="1033" max="1279" width="9.140625" style="1"/>
    <col min="1280" max="1280" width="39.5703125" style="1" customWidth="1"/>
    <col min="1281" max="1281" width="4.7109375" style="1" customWidth="1"/>
    <col min="1282" max="1282" width="9.7109375" style="1" customWidth="1"/>
    <col min="1283" max="1283" width="4.7109375" style="1" customWidth="1"/>
    <col min="1284" max="1284" width="9.7109375" style="1" customWidth="1"/>
    <col min="1285" max="1285" width="4.7109375" style="1" customWidth="1"/>
    <col min="1286" max="1286" width="9.7109375" style="1" customWidth="1"/>
    <col min="1287" max="1287" width="5.7109375" style="1" customWidth="1"/>
    <col min="1288" max="1288" width="10.7109375" style="1" customWidth="1"/>
    <col min="1289" max="1535" width="9.140625" style="1"/>
    <col min="1536" max="1536" width="39.5703125" style="1" customWidth="1"/>
    <col min="1537" max="1537" width="4.7109375" style="1" customWidth="1"/>
    <col min="1538" max="1538" width="9.7109375" style="1" customWidth="1"/>
    <col min="1539" max="1539" width="4.7109375" style="1" customWidth="1"/>
    <col min="1540" max="1540" width="9.7109375" style="1" customWidth="1"/>
    <col min="1541" max="1541" width="4.7109375" style="1" customWidth="1"/>
    <col min="1542" max="1542" width="9.7109375" style="1" customWidth="1"/>
    <col min="1543" max="1543" width="5.7109375" style="1" customWidth="1"/>
    <col min="1544" max="1544" width="10.7109375" style="1" customWidth="1"/>
    <col min="1545" max="1791" width="9.140625" style="1"/>
    <col min="1792" max="1792" width="39.5703125" style="1" customWidth="1"/>
    <col min="1793" max="1793" width="4.7109375" style="1" customWidth="1"/>
    <col min="1794" max="1794" width="9.7109375" style="1" customWidth="1"/>
    <col min="1795" max="1795" width="4.7109375" style="1" customWidth="1"/>
    <col min="1796" max="1796" width="9.7109375" style="1" customWidth="1"/>
    <col min="1797" max="1797" width="4.7109375" style="1" customWidth="1"/>
    <col min="1798" max="1798" width="9.7109375" style="1" customWidth="1"/>
    <col min="1799" max="1799" width="5.7109375" style="1" customWidth="1"/>
    <col min="1800" max="1800" width="10.7109375" style="1" customWidth="1"/>
    <col min="1801" max="2047" width="9.140625" style="1"/>
    <col min="2048" max="2048" width="39.5703125" style="1" customWidth="1"/>
    <col min="2049" max="2049" width="4.7109375" style="1" customWidth="1"/>
    <col min="2050" max="2050" width="9.7109375" style="1" customWidth="1"/>
    <col min="2051" max="2051" width="4.7109375" style="1" customWidth="1"/>
    <col min="2052" max="2052" width="9.7109375" style="1" customWidth="1"/>
    <col min="2053" max="2053" width="4.7109375" style="1" customWidth="1"/>
    <col min="2054" max="2054" width="9.7109375" style="1" customWidth="1"/>
    <col min="2055" max="2055" width="5.7109375" style="1" customWidth="1"/>
    <col min="2056" max="2056" width="10.7109375" style="1" customWidth="1"/>
    <col min="2057" max="2303" width="9.140625" style="1"/>
    <col min="2304" max="2304" width="39.5703125" style="1" customWidth="1"/>
    <col min="2305" max="2305" width="4.7109375" style="1" customWidth="1"/>
    <col min="2306" max="2306" width="9.7109375" style="1" customWidth="1"/>
    <col min="2307" max="2307" width="4.7109375" style="1" customWidth="1"/>
    <col min="2308" max="2308" width="9.7109375" style="1" customWidth="1"/>
    <col min="2309" max="2309" width="4.7109375" style="1" customWidth="1"/>
    <col min="2310" max="2310" width="9.7109375" style="1" customWidth="1"/>
    <col min="2311" max="2311" width="5.7109375" style="1" customWidth="1"/>
    <col min="2312" max="2312" width="10.7109375" style="1" customWidth="1"/>
    <col min="2313" max="2559" width="9.140625" style="1"/>
    <col min="2560" max="2560" width="39.5703125" style="1" customWidth="1"/>
    <col min="2561" max="2561" width="4.7109375" style="1" customWidth="1"/>
    <col min="2562" max="2562" width="9.7109375" style="1" customWidth="1"/>
    <col min="2563" max="2563" width="4.7109375" style="1" customWidth="1"/>
    <col min="2564" max="2564" width="9.7109375" style="1" customWidth="1"/>
    <col min="2565" max="2565" width="4.7109375" style="1" customWidth="1"/>
    <col min="2566" max="2566" width="9.7109375" style="1" customWidth="1"/>
    <col min="2567" max="2567" width="5.7109375" style="1" customWidth="1"/>
    <col min="2568" max="2568" width="10.7109375" style="1" customWidth="1"/>
    <col min="2569" max="2815" width="9.140625" style="1"/>
    <col min="2816" max="2816" width="39.5703125" style="1" customWidth="1"/>
    <col min="2817" max="2817" width="4.7109375" style="1" customWidth="1"/>
    <col min="2818" max="2818" width="9.7109375" style="1" customWidth="1"/>
    <col min="2819" max="2819" width="4.7109375" style="1" customWidth="1"/>
    <col min="2820" max="2820" width="9.7109375" style="1" customWidth="1"/>
    <col min="2821" max="2821" width="4.7109375" style="1" customWidth="1"/>
    <col min="2822" max="2822" width="9.7109375" style="1" customWidth="1"/>
    <col min="2823" max="2823" width="5.7109375" style="1" customWidth="1"/>
    <col min="2824" max="2824" width="10.7109375" style="1" customWidth="1"/>
    <col min="2825" max="3071" width="9.140625" style="1"/>
    <col min="3072" max="3072" width="39.5703125" style="1" customWidth="1"/>
    <col min="3073" max="3073" width="4.7109375" style="1" customWidth="1"/>
    <col min="3074" max="3074" width="9.7109375" style="1" customWidth="1"/>
    <col min="3075" max="3075" width="4.7109375" style="1" customWidth="1"/>
    <col min="3076" max="3076" width="9.7109375" style="1" customWidth="1"/>
    <col min="3077" max="3077" width="4.7109375" style="1" customWidth="1"/>
    <col min="3078" max="3078" width="9.7109375" style="1" customWidth="1"/>
    <col min="3079" max="3079" width="5.7109375" style="1" customWidth="1"/>
    <col min="3080" max="3080" width="10.7109375" style="1" customWidth="1"/>
    <col min="3081" max="3327" width="9.140625" style="1"/>
    <col min="3328" max="3328" width="39.5703125" style="1" customWidth="1"/>
    <col min="3329" max="3329" width="4.7109375" style="1" customWidth="1"/>
    <col min="3330" max="3330" width="9.7109375" style="1" customWidth="1"/>
    <col min="3331" max="3331" width="4.7109375" style="1" customWidth="1"/>
    <col min="3332" max="3332" width="9.7109375" style="1" customWidth="1"/>
    <col min="3333" max="3333" width="4.7109375" style="1" customWidth="1"/>
    <col min="3334" max="3334" width="9.7109375" style="1" customWidth="1"/>
    <col min="3335" max="3335" width="5.7109375" style="1" customWidth="1"/>
    <col min="3336" max="3336" width="10.7109375" style="1" customWidth="1"/>
    <col min="3337" max="3583" width="9.140625" style="1"/>
    <col min="3584" max="3584" width="39.5703125" style="1" customWidth="1"/>
    <col min="3585" max="3585" width="4.7109375" style="1" customWidth="1"/>
    <col min="3586" max="3586" width="9.7109375" style="1" customWidth="1"/>
    <col min="3587" max="3587" width="4.7109375" style="1" customWidth="1"/>
    <col min="3588" max="3588" width="9.7109375" style="1" customWidth="1"/>
    <col min="3589" max="3589" width="4.7109375" style="1" customWidth="1"/>
    <col min="3590" max="3590" width="9.7109375" style="1" customWidth="1"/>
    <col min="3591" max="3591" width="5.7109375" style="1" customWidth="1"/>
    <col min="3592" max="3592" width="10.7109375" style="1" customWidth="1"/>
    <col min="3593" max="3839" width="9.140625" style="1"/>
    <col min="3840" max="3840" width="39.5703125" style="1" customWidth="1"/>
    <col min="3841" max="3841" width="4.7109375" style="1" customWidth="1"/>
    <col min="3842" max="3842" width="9.7109375" style="1" customWidth="1"/>
    <col min="3843" max="3843" width="4.7109375" style="1" customWidth="1"/>
    <col min="3844" max="3844" width="9.7109375" style="1" customWidth="1"/>
    <col min="3845" max="3845" width="4.7109375" style="1" customWidth="1"/>
    <col min="3846" max="3846" width="9.7109375" style="1" customWidth="1"/>
    <col min="3847" max="3847" width="5.7109375" style="1" customWidth="1"/>
    <col min="3848" max="3848" width="10.7109375" style="1" customWidth="1"/>
    <col min="3849" max="4095" width="9.140625" style="1"/>
    <col min="4096" max="4096" width="39.5703125" style="1" customWidth="1"/>
    <col min="4097" max="4097" width="4.7109375" style="1" customWidth="1"/>
    <col min="4098" max="4098" width="9.7109375" style="1" customWidth="1"/>
    <col min="4099" max="4099" width="4.7109375" style="1" customWidth="1"/>
    <col min="4100" max="4100" width="9.7109375" style="1" customWidth="1"/>
    <col min="4101" max="4101" width="4.7109375" style="1" customWidth="1"/>
    <col min="4102" max="4102" width="9.7109375" style="1" customWidth="1"/>
    <col min="4103" max="4103" width="5.7109375" style="1" customWidth="1"/>
    <col min="4104" max="4104" width="10.7109375" style="1" customWidth="1"/>
    <col min="4105" max="4351" width="9.140625" style="1"/>
    <col min="4352" max="4352" width="39.5703125" style="1" customWidth="1"/>
    <col min="4353" max="4353" width="4.7109375" style="1" customWidth="1"/>
    <col min="4354" max="4354" width="9.7109375" style="1" customWidth="1"/>
    <col min="4355" max="4355" width="4.7109375" style="1" customWidth="1"/>
    <col min="4356" max="4356" width="9.7109375" style="1" customWidth="1"/>
    <col min="4357" max="4357" width="4.7109375" style="1" customWidth="1"/>
    <col min="4358" max="4358" width="9.7109375" style="1" customWidth="1"/>
    <col min="4359" max="4359" width="5.7109375" style="1" customWidth="1"/>
    <col min="4360" max="4360" width="10.7109375" style="1" customWidth="1"/>
    <col min="4361" max="4607" width="9.140625" style="1"/>
    <col min="4608" max="4608" width="39.5703125" style="1" customWidth="1"/>
    <col min="4609" max="4609" width="4.7109375" style="1" customWidth="1"/>
    <col min="4610" max="4610" width="9.7109375" style="1" customWidth="1"/>
    <col min="4611" max="4611" width="4.7109375" style="1" customWidth="1"/>
    <col min="4612" max="4612" width="9.7109375" style="1" customWidth="1"/>
    <col min="4613" max="4613" width="4.7109375" style="1" customWidth="1"/>
    <col min="4614" max="4614" width="9.7109375" style="1" customWidth="1"/>
    <col min="4615" max="4615" width="5.7109375" style="1" customWidth="1"/>
    <col min="4616" max="4616" width="10.7109375" style="1" customWidth="1"/>
    <col min="4617" max="4863" width="9.140625" style="1"/>
    <col min="4864" max="4864" width="39.5703125" style="1" customWidth="1"/>
    <col min="4865" max="4865" width="4.7109375" style="1" customWidth="1"/>
    <col min="4866" max="4866" width="9.7109375" style="1" customWidth="1"/>
    <col min="4867" max="4867" width="4.7109375" style="1" customWidth="1"/>
    <col min="4868" max="4868" width="9.7109375" style="1" customWidth="1"/>
    <col min="4869" max="4869" width="4.7109375" style="1" customWidth="1"/>
    <col min="4870" max="4870" width="9.7109375" style="1" customWidth="1"/>
    <col min="4871" max="4871" width="5.7109375" style="1" customWidth="1"/>
    <col min="4872" max="4872" width="10.7109375" style="1" customWidth="1"/>
    <col min="4873" max="5119" width="9.140625" style="1"/>
    <col min="5120" max="5120" width="39.5703125" style="1" customWidth="1"/>
    <col min="5121" max="5121" width="4.7109375" style="1" customWidth="1"/>
    <col min="5122" max="5122" width="9.7109375" style="1" customWidth="1"/>
    <col min="5123" max="5123" width="4.7109375" style="1" customWidth="1"/>
    <col min="5124" max="5124" width="9.7109375" style="1" customWidth="1"/>
    <col min="5125" max="5125" width="4.7109375" style="1" customWidth="1"/>
    <col min="5126" max="5126" width="9.7109375" style="1" customWidth="1"/>
    <col min="5127" max="5127" width="5.7109375" style="1" customWidth="1"/>
    <col min="5128" max="5128" width="10.7109375" style="1" customWidth="1"/>
    <col min="5129" max="5375" width="9.140625" style="1"/>
    <col min="5376" max="5376" width="39.5703125" style="1" customWidth="1"/>
    <col min="5377" max="5377" width="4.7109375" style="1" customWidth="1"/>
    <col min="5378" max="5378" width="9.7109375" style="1" customWidth="1"/>
    <col min="5379" max="5379" width="4.7109375" style="1" customWidth="1"/>
    <col min="5380" max="5380" width="9.7109375" style="1" customWidth="1"/>
    <col min="5381" max="5381" width="4.7109375" style="1" customWidth="1"/>
    <col min="5382" max="5382" width="9.7109375" style="1" customWidth="1"/>
    <col min="5383" max="5383" width="5.7109375" style="1" customWidth="1"/>
    <col min="5384" max="5384" width="10.7109375" style="1" customWidth="1"/>
    <col min="5385" max="5631" width="9.140625" style="1"/>
    <col min="5632" max="5632" width="39.5703125" style="1" customWidth="1"/>
    <col min="5633" max="5633" width="4.7109375" style="1" customWidth="1"/>
    <col min="5634" max="5634" width="9.7109375" style="1" customWidth="1"/>
    <col min="5635" max="5635" width="4.7109375" style="1" customWidth="1"/>
    <col min="5636" max="5636" width="9.7109375" style="1" customWidth="1"/>
    <col min="5637" max="5637" width="4.7109375" style="1" customWidth="1"/>
    <col min="5638" max="5638" width="9.7109375" style="1" customWidth="1"/>
    <col min="5639" max="5639" width="5.7109375" style="1" customWidth="1"/>
    <col min="5640" max="5640" width="10.7109375" style="1" customWidth="1"/>
    <col min="5641" max="5887" width="9.140625" style="1"/>
    <col min="5888" max="5888" width="39.5703125" style="1" customWidth="1"/>
    <col min="5889" max="5889" width="4.7109375" style="1" customWidth="1"/>
    <col min="5890" max="5890" width="9.7109375" style="1" customWidth="1"/>
    <col min="5891" max="5891" width="4.7109375" style="1" customWidth="1"/>
    <col min="5892" max="5892" width="9.7109375" style="1" customWidth="1"/>
    <col min="5893" max="5893" width="4.7109375" style="1" customWidth="1"/>
    <col min="5894" max="5894" width="9.7109375" style="1" customWidth="1"/>
    <col min="5895" max="5895" width="5.7109375" style="1" customWidth="1"/>
    <col min="5896" max="5896" width="10.7109375" style="1" customWidth="1"/>
    <col min="5897" max="6143" width="9.140625" style="1"/>
    <col min="6144" max="6144" width="39.5703125" style="1" customWidth="1"/>
    <col min="6145" max="6145" width="4.7109375" style="1" customWidth="1"/>
    <col min="6146" max="6146" width="9.7109375" style="1" customWidth="1"/>
    <col min="6147" max="6147" width="4.7109375" style="1" customWidth="1"/>
    <col min="6148" max="6148" width="9.7109375" style="1" customWidth="1"/>
    <col min="6149" max="6149" width="4.7109375" style="1" customWidth="1"/>
    <col min="6150" max="6150" width="9.7109375" style="1" customWidth="1"/>
    <col min="6151" max="6151" width="5.7109375" style="1" customWidth="1"/>
    <col min="6152" max="6152" width="10.7109375" style="1" customWidth="1"/>
    <col min="6153" max="6399" width="9.140625" style="1"/>
    <col min="6400" max="6400" width="39.5703125" style="1" customWidth="1"/>
    <col min="6401" max="6401" width="4.7109375" style="1" customWidth="1"/>
    <col min="6402" max="6402" width="9.7109375" style="1" customWidth="1"/>
    <col min="6403" max="6403" width="4.7109375" style="1" customWidth="1"/>
    <col min="6404" max="6404" width="9.7109375" style="1" customWidth="1"/>
    <col min="6405" max="6405" width="4.7109375" style="1" customWidth="1"/>
    <col min="6406" max="6406" width="9.7109375" style="1" customWidth="1"/>
    <col min="6407" max="6407" width="5.7109375" style="1" customWidth="1"/>
    <col min="6408" max="6408" width="10.7109375" style="1" customWidth="1"/>
    <col min="6409" max="6655" width="9.140625" style="1"/>
    <col min="6656" max="6656" width="39.5703125" style="1" customWidth="1"/>
    <col min="6657" max="6657" width="4.7109375" style="1" customWidth="1"/>
    <col min="6658" max="6658" width="9.7109375" style="1" customWidth="1"/>
    <col min="6659" max="6659" width="4.7109375" style="1" customWidth="1"/>
    <col min="6660" max="6660" width="9.7109375" style="1" customWidth="1"/>
    <col min="6661" max="6661" width="4.7109375" style="1" customWidth="1"/>
    <col min="6662" max="6662" width="9.7109375" style="1" customWidth="1"/>
    <col min="6663" max="6663" width="5.7109375" style="1" customWidth="1"/>
    <col min="6664" max="6664" width="10.7109375" style="1" customWidth="1"/>
    <col min="6665" max="6911" width="9.140625" style="1"/>
    <col min="6912" max="6912" width="39.5703125" style="1" customWidth="1"/>
    <col min="6913" max="6913" width="4.7109375" style="1" customWidth="1"/>
    <col min="6914" max="6914" width="9.7109375" style="1" customWidth="1"/>
    <col min="6915" max="6915" width="4.7109375" style="1" customWidth="1"/>
    <col min="6916" max="6916" width="9.7109375" style="1" customWidth="1"/>
    <col min="6917" max="6917" width="4.7109375" style="1" customWidth="1"/>
    <col min="6918" max="6918" width="9.7109375" style="1" customWidth="1"/>
    <col min="6919" max="6919" width="5.7109375" style="1" customWidth="1"/>
    <col min="6920" max="6920" width="10.7109375" style="1" customWidth="1"/>
    <col min="6921" max="7167" width="9.140625" style="1"/>
    <col min="7168" max="7168" width="39.5703125" style="1" customWidth="1"/>
    <col min="7169" max="7169" width="4.7109375" style="1" customWidth="1"/>
    <col min="7170" max="7170" width="9.7109375" style="1" customWidth="1"/>
    <col min="7171" max="7171" width="4.7109375" style="1" customWidth="1"/>
    <col min="7172" max="7172" width="9.7109375" style="1" customWidth="1"/>
    <col min="7173" max="7173" width="4.7109375" style="1" customWidth="1"/>
    <col min="7174" max="7174" width="9.7109375" style="1" customWidth="1"/>
    <col min="7175" max="7175" width="5.7109375" style="1" customWidth="1"/>
    <col min="7176" max="7176" width="10.7109375" style="1" customWidth="1"/>
    <col min="7177" max="7423" width="9.140625" style="1"/>
    <col min="7424" max="7424" width="39.5703125" style="1" customWidth="1"/>
    <col min="7425" max="7425" width="4.7109375" style="1" customWidth="1"/>
    <col min="7426" max="7426" width="9.7109375" style="1" customWidth="1"/>
    <col min="7427" max="7427" width="4.7109375" style="1" customWidth="1"/>
    <col min="7428" max="7428" width="9.7109375" style="1" customWidth="1"/>
    <col min="7429" max="7429" width="4.7109375" style="1" customWidth="1"/>
    <col min="7430" max="7430" width="9.7109375" style="1" customWidth="1"/>
    <col min="7431" max="7431" width="5.7109375" style="1" customWidth="1"/>
    <col min="7432" max="7432" width="10.7109375" style="1" customWidth="1"/>
    <col min="7433" max="7679" width="9.140625" style="1"/>
    <col min="7680" max="7680" width="39.5703125" style="1" customWidth="1"/>
    <col min="7681" max="7681" width="4.7109375" style="1" customWidth="1"/>
    <col min="7682" max="7682" width="9.7109375" style="1" customWidth="1"/>
    <col min="7683" max="7683" width="4.7109375" style="1" customWidth="1"/>
    <col min="7684" max="7684" width="9.7109375" style="1" customWidth="1"/>
    <col min="7685" max="7685" width="4.7109375" style="1" customWidth="1"/>
    <col min="7686" max="7686" width="9.7109375" style="1" customWidth="1"/>
    <col min="7687" max="7687" width="5.7109375" style="1" customWidth="1"/>
    <col min="7688" max="7688" width="10.7109375" style="1" customWidth="1"/>
    <col min="7689" max="7935" width="9.140625" style="1"/>
    <col min="7936" max="7936" width="39.5703125" style="1" customWidth="1"/>
    <col min="7937" max="7937" width="4.7109375" style="1" customWidth="1"/>
    <col min="7938" max="7938" width="9.7109375" style="1" customWidth="1"/>
    <col min="7939" max="7939" width="4.7109375" style="1" customWidth="1"/>
    <col min="7940" max="7940" width="9.7109375" style="1" customWidth="1"/>
    <col min="7941" max="7941" width="4.7109375" style="1" customWidth="1"/>
    <col min="7942" max="7942" width="9.7109375" style="1" customWidth="1"/>
    <col min="7943" max="7943" width="5.7109375" style="1" customWidth="1"/>
    <col min="7944" max="7944" width="10.7109375" style="1" customWidth="1"/>
    <col min="7945" max="8191" width="9.140625" style="1"/>
    <col min="8192" max="8192" width="39.5703125" style="1" customWidth="1"/>
    <col min="8193" max="8193" width="4.7109375" style="1" customWidth="1"/>
    <col min="8194" max="8194" width="9.7109375" style="1" customWidth="1"/>
    <col min="8195" max="8195" width="4.7109375" style="1" customWidth="1"/>
    <col min="8196" max="8196" width="9.7109375" style="1" customWidth="1"/>
    <col min="8197" max="8197" width="4.7109375" style="1" customWidth="1"/>
    <col min="8198" max="8198" width="9.7109375" style="1" customWidth="1"/>
    <col min="8199" max="8199" width="5.7109375" style="1" customWidth="1"/>
    <col min="8200" max="8200" width="10.7109375" style="1" customWidth="1"/>
    <col min="8201" max="8447" width="9.140625" style="1"/>
    <col min="8448" max="8448" width="39.5703125" style="1" customWidth="1"/>
    <col min="8449" max="8449" width="4.7109375" style="1" customWidth="1"/>
    <col min="8450" max="8450" width="9.7109375" style="1" customWidth="1"/>
    <col min="8451" max="8451" width="4.7109375" style="1" customWidth="1"/>
    <col min="8452" max="8452" width="9.7109375" style="1" customWidth="1"/>
    <col min="8453" max="8453" width="4.7109375" style="1" customWidth="1"/>
    <col min="8454" max="8454" width="9.7109375" style="1" customWidth="1"/>
    <col min="8455" max="8455" width="5.7109375" style="1" customWidth="1"/>
    <col min="8456" max="8456" width="10.7109375" style="1" customWidth="1"/>
    <col min="8457" max="8703" width="9.140625" style="1"/>
    <col min="8704" max="8704" width="39.5703125" style="1" customWidth="1"/>
    <col min="8705" max="8705" width="4.7109375" style="1" customWidth="1"/>
    <col min="8706" max="8706" width="9.7109375" style="1" customWidth="1"/>
    <col min="8707" max="8707" width="4.7109375" style="1" customWidth="1"/>
    <col min="8708" max="8708" width="9.7109375" style="1" customWidth="1"/>
    <col min="8709" max="8709" width="4.7109375" style="1" customWidth="1"/>
    <col min="8710" max="8710" width="9.7109375" style="1" customWidth="1"/>
    <col min="8711" max="8711" width="5.7109375" style="1" customWidth="1"/>
    <col min="8712" max="8712" width="10.7109375" style="1" customWidth="1"/>
    <col min="8713" max="8959" width="9.140625" style="1"/>
    <col min="8960" max="8960" width="39.5703125" style="1" customWidth="1"/>
    <col min="8961" max="8961" width="4.7109375" style="1" customWidth="1"/>
    <col min="8962" max="8962" width="9.7109375" style="1" customWidth="1"/>
    <col min="8963" max="8963" width="4.7109375" style="1" customWidth="1"/>
    <col min="8964" max="8964" width="9.7109375" style="1" customWidth="1"/>
    <col min="8965" max="8965" width="4.7109375" style="1" customWidth="1"/>
    <col min="8966" max="8966" width="9.7109375" style="1" customWidth="1"/>
    <col min="8967" max="8967" width="5.7109375" style="1" customWidth="1"/>
    <col min="8968" max="8968" width="10.7109375" style="1" customWidth="1"/>
    <col min="8969" max="9215" width="9.140625" style="1"/>
    <col min="9216" max="9216" width="39.5703125" style="1" customWidth="1"/>
    <col min="9217" max="9217" width="4.7109375" style="1" customWidth="1"/>
    <col min="9218" max="9218" width="9.7109375" style="1" customWidth="1"/>
    <col min="9219" max="9219" width="4.7109375" style="1" customWidth="1"/>
    <col min="9220" max="9220" width="9.7109375" style="1" customWidth="1"/>
    <col min="9221" max="9221" width="4.7109375" style="1" customWidth="1"/>
    <col min="9222" max="9222" width="9.7109375" style="1" customWidth="1"/>
    <col min="9223" max="9223" width="5.7109375" style="1" customWidth="1"/>
    <col min="9224" max="9224" width="10.7109375" style="1" customWidth="1"/>
    <col min="9225" max="9471" width="9.140625" style="1"/>
    <col min="9472" max="9472" width="39.5703125" style="1" customWidth="1"/>
    <col min="9473" max="9473" width="4.7109375" style="1" customWidth="1"/>
    <col min="9474" max="9474" width="9.7109375" style="1" customWidth="1"/>
    <col min="9475" max="9475" width="4.7109375" style="1" customWidth="1"/>
    <col min="9476" max="9476" width="9.7109375" style="1" customWidth="1"/>
    <col min="9477" max="9477" width="4.7109375" style="1" customWidth="1"/>
    <col min="9478" max="9478" width="9.7109375" style="1" customWidth="1"/>
    <col min="9479" max="9479" width="5.7109375" style="1" customWidth="1"/>
    <col min="9480" max="9480" width="10.7109375" style="1" customWidth="1"/>
    <col min="9481" max="9727" width="9.140625" style="1"/>
    <col min="9728" max="9728" width="39.5703125" style="1" customWidth="1"/>
    <col min="9729" max="9729" width="4.7109375" style="1" customWidth="1"/>
    <col min="9730" max="9730" width="9.7109375" style="1" customWidth="1"/>
    <col min="9731" max="9731" width="4.7109375" style="1" customWidth="1"/>
    <col min="9732" max="9732" width="9.7109375" style="1" customWidth="1"/>
    <col min="9733" max="9733" width="4.7109375" style="1" customWidth="1"/>
    <col min="9734" max="9734" width="9.7109375" style="1" customWidth="1"/>
    <col min="9735" max="9735" width="5.7109375" style="1" customWidth="1"/>
    <col min="9736" max="9736" width="10.7109375" style="1" customWidth="1"/>
    <col min="9737" max="9983" width="9.140625" style="1"/>
    <col min="9984" max="9984" width="39.5703125" style="1" customWidth="1"/>
    <col min="9985" max="9985" width="4.7109375" style="1" customWidth="1"/>
    <col min="9986" max="9986" width="9.7109375" style="1" customWidth="1"/>
    <col min="9987" max="9987" width="4.7109375" style="1" customWidth="1"/>
    <col min="9988" max="9988" width="9.7109375" style="1" customWidth="1"/>
    <col min="9989" max="9989" width="4.7109375" style="1" customWidth="1"/>
    <col min="9990" max="9990" width="9.7109375" style="1" customWidth="1"/>
    <col min="9991" max="9991" width="5.7109375" style="1" customWidth="1"/>
    <col min="9992" max="9992" width="10.7109375" style="1" customWidth="1"/>
    <col min="9993" max="10239" width="9.140625" style="1"/>
    <col min="10240" max="10240" width="39.5703125" style="1" customWidth="1"/>
    <col min="10241" max="10241" width="4.7109375" style="1" customWidth="1"/>
    <col min="10242" max="10242" width="9.7109375" style="1" customWidth="1"/>
    <col min="10243" max="10243" width="4.7109375" style="1" customWidth="1"/>
    <col min="10244" max="10244" width="9.7109375" style="1" customWidth="1"/>
    <col min="10245" max="10245" width="4.7109375" style="1" customWidth="1"/>
    <col min="10246" max="10246" width="9.7109375" style="1" customWidth="1"/>
    <col min="10247" max="10247" width="5.7109375" style="1" customWidth="1"/>
    <col min="10248" max="10248" width="10.7109375" style="1" customWidth="1"/>
    <col min="10249" max="10495" width="9.140625" style="1"/>
    <col min="10496" max="10496" width="39.5703125" style="1" customWidth="1"/>
    <col min="10497" max="10497" width="4.7109375" style="1" customWidth="1"/>
    <col min="10498" max="10498" width="9.7109375" style="1" customWidth="1"/>
    <col min="10499" max="10499" width="4.7109375" style="1" customWidth="1"/>
    <col min="10500" max="10500" width="9.7109375" style="1" customWidth="1"/>
    <col min="10501" max="10501" width="4.7109375" style="1" customWidth="1"/>
    <col min="10502" max="10502" width="9.7109375" style="1" customWidth="1"/>
    <col min="10503" max="10503" width="5.7109375" style="1" customWidth="1"/>
    <col min="10504" max="10504" width="10.7109375" style="1" customWidth="1"/>
    <col min="10505" max="10751" width="9.140625" style="1"/>
    <col min="10752" max="10752" width="39.5703125" style="1" customWidth="1"/>
    <col min="10753" max="10753" width="4.7109375" style="1" customWidth="1"/>
    <col min="10754" max="10754" width="9.7109375" style="1" customWidth="1"/>
    <col min="10755" max="10755" width="4.7109375" style="1" customWidth="1"/>
    <col min="10756" max="10756" width="9.7109375" style="1" customWidth="1"/>
    <col min="10757" max="10757" width="4.7109375" style="1" customWidth="1"/>
    <col min="10758" max="10758" width="9.7109375" style="1" customWidth="1"/>
    <col min="10759" max="10759" width="5.7109375" style="1" customWidth="1"/>
    <col min="10760" max="10760" width="10.7109375" style="1" customWidth="1"/>
    <col min="10761" max="11007" width="9.140625" style="1"/>
    <col min="11008" max="11008" width="39.5703125" style="1" customWidth="1"/>
    <col min="11009" max="11009" width="4.7109375" style="1" customWidth="1"/>
    <col min="11010" max="11010" width="9.7109375" style="1" customWidth="1"/>
    <col min="11011" max="11011" width="4.7109375" style="1" customWidth="1"/>
    <col min="11012" max="11012" width="9.7109375" style="1" customWidth="1"/>
    <col min="11013" max="11013" width="4.7109375" style="1" customWidth="1"/>
    <col min="11014" max="11014" width="9.7109375" style="1" customWidth="1"/>
    <col min="11015" max="11015" width="5.7109375" style="1" customWidth="1"/>
    <col min="11016" max="11016" width="10.7109375" style="1" customWidth="1"/>
    <col min="11017" max="11263" width="9.140625" style="1"/>
    <col min="11264" max="11264" width="39.5703125" style="1" customWidth="1"/>
    <col min="11265" max="11265" width="4.7109375" style="1" customWidth="1"/>
    <col min="11266" max="11266" width="9.7109375" style="1" customWidth="1"/>
    <col min="11267" max="11267" width="4.7109375" style="1" customWidth="1"/>
    <col min="11268" max="11268" width="9.7109375" style="1" customWidth="1"/>
    <col min="11269" max="11269" width="4.7109375" style="1" customWidth="1"/>
    <col min="11270" max="11270" width="9.7109375" style="1" customWidth="1"/>
    <col min="11271" max="11271" width="5.7109375" style="1" customWidth="1"/>
    <col min="11272" max="11272" width="10.7109375" style="1" customWidth="1"/>
    <col min="11273" max="11519" width="9.140625" style="1"/>
    <col min="11520" max="11520" width="39.5703125" style="1" customWidth="1"/>
    <col min="11521" max="11521" width="4.7109375" style="1" customWidth="1"/>
    <col min="11522" max="11522" width="9.7109375" style="1" customWidth="1"/>
    <col min="11523" max="11523" width="4.7109375" style="1" customWidth="1"/>
    <col min="11524" max="11524" width="9.7109375" style="1" customWidth="1"/>
    <col min="11525" max="11525" width="4.7109375" style="1" customWidth="1"/>
    <col min="11526" max="11526" width="9.7109375" style="1" customWidth="1"/>
    <col min="11527" max="11527" width="5.7109375" style="1" customWidth="1"/>
    <col min="11528" max="11528" width="10.7109375" style="1" customWidth="1"/>
    <col min="11529" max="11775" width="9.140625" style="1"/>
    <col min="11776" max="11776" width="39.5703125" style="1" customWidth="1"/>
    <col min="11777" max="11777" width="4.7109375" style="1" customWidth="1"/>
    <col min="11778" max="11778" width="9.7109375" style="1" customWidth="1"/>
    <col min="11779" max="11779" width="4.7109375" style="1" customWidth="1"/>
    <col min="11780" max="11780" width="9.7109375" style="1" customWidth="1"/>
    <col min="11781" max="11781" width="4.7109375" style="1" customWidth="1"/>
    <col min="11782" max="11782" width="9.7109375" style="1" customWidth="1"/>
    <col min="11783" max="11783" width="5.7109375" style="1" customWidth="1"/>
    <col min="11784" max="11784" width="10.7109375" style="1" customWidth="1"/>
    <col min="11785" max="12031" width="9.140625" style="1"/>
    <col min="12032" max="12032" width="39.5703125" style="1" customWidth="1"/>
    <col min="12033" max="12033" width="4.7109375" style="1" customWidth="1"/>
    <col min="12034" max="12034" width="9.7109375" style="1" customWidth="1"/>
    <col min="12035" max="12035" width="4.7109375" style="1" customWidth="1"/>
    <col min="12036" max="12036" width="9.7109375" style="1" customWidth="1"/>
    <col min="12037" max="12037" width="4.7109375" style="1" customWidth="1"/>
    <col min="12038" max="12038" width="9.7109375" style="1" customWidth="1"/>
    <col min="12039" max="12039" width="5.7109375" style="1" customWidth="1"/>
    <col min="12040" max="12040" width="10.7109375" style="1" customWidth="1"/>
    <col min="12041" max="12287" width="9.140625" style="1"/>
    <col min="12288" max="12288" width="39.5703125" style="1" customWidth="1"/>
    <col min="12289" max="12289" width="4.7109375" style="1" customWidth="1"/>
    <col min="12290" max="12290" width="9.7109375" style="1" customWidth="1"/>
    <col min="12291" max="12291" width="4.7109375" style="1" customWidth="1"/>
    <col min="12292" max="12292" width="9.7109375" style="1" customWidth="1"/>
    <col min="12293" max="12293" width="4.7109375" style="1" customWidth="1"/>
    <col min="12294" max="12294" width="9.7109375" style="1" customWidth="1"/>
    <col min="12295" max="12295" width="5.7109375" style="1" customWidth="1"/>
    <col min="12296" max="12296" width="10.7109375" style="1" customWidth="1"/>
    <col min="12297" max="12543" width="9.140625" style="1"/>
    <col min="12544" max="12544" width="39.5703125" style="1" customWidth="1"/>
    <col min="12545" max="12545" width="4.7109375" style="1" customWidth="1"/>
    <col min="12546" max="12546" width="9.7109375" style="1" customWidth="1"/>
    <col min="12547" max="12547" width="4.7109375" style="1" customWidth="1"/>
    <col min="12548" max="12548" width="9.7109375" style="1" customWidth="1"/>
    <col min="12549" max="12549" width="4.7109375" style="1" customWidth="1"/>
    <col min="12550" max="12550" width="9.7109375" style="1" customWidth="1"/>
    <col min="12551" max="12551" width="5.7109375" style="1" customWidth="1"/>
    <col min="12552" max="12552" width="10.7109375" style="1" customWidth="1"/>
    <col min="12553" max="12799" width="9.140625" style="1"/>
    <col min="12800" max="12800" width="39.5703125" style="1" customWidth="1"/>
    <col min="12801" max="12801" width="4.7109375" style="1" customWidth="1"/>
    <col min="12802" max="12802" width="9.7109375" style="1" customWidth="1"/>
    <col min="12803" max="12803" width="4.7109375" style="1" customWidth="1"/>
    <col min="12804" max="12804" width="9.7109375" style="1" customWidth="1"/>
    <col min="12805" max="12805" width="4.7109375" style="1" customWidth="1"/>
    <col min="12806" max="12806" width="9.7109375" style="1" customWidth="1"/>
    <col min="12807" max="12807" width="5.7109375" style="1" customWidth="1"/>
    <col min="12808" max="12808" width="10.7109375" style="1" customWidth="1"/>
    <col min="12809" max="13055" width="9.140625" style="1"/>
    <col min="13056" max="13056" width="39.5703125" style="1" customWidth="1"/>
    <col min="13057" max="13057" width="4.7109375" style="1" customWidth="1"/>
    <col min="13058" max="13058" width="9.7109375" style="1" customWidth="1"/>
    <col min="13059" max="13059" width="4.7109375" style="1" customWidth="1"/>
    <col min="13060" max="13060" width="9.7109375" style="1" customWidth="1"/>
    <col min="13061" max="13061" width="4.7109375" style="1" customWidth="1"/>
    <col min="13062" max="13062" width="9.7109375" style="1" customWidth="1"/>
    <col min="13063" max="13063" width="5.7109375" style="1" customWidth="1"/>
    <col min="13064" max="13064" width="10.7109375" style="1" customWidth="1"/>
    <col min="13065" max="13311" width="9.140625" style="1"/>
    <col min="13312" max="13312" width="39.5703125" style="1" customWidth="1"/>
    <col min="13313" max="13313" width="4.7109375" style="1" customWidth="1"/>
    <col min="13314" max="13314" width="9.7109375" style="1" customWidth="1"/>
    <col min="13315" max="13315" width="4.7109375" style="1" customWidth="1"/>
    <col min="13316" max="13316" width="9.7109375" style="1" customWidth="1"/>
    <col min="13317" max="13317" width="4.7109375" style="1" customWidth="1"/>
    <col min="13318" max="13318" width="9.7109375" style="1" customWidth="1"/>
    <col min="13319" max="13319" width="5.7109375" style="1" customWidth="1"/>
    <col min="13320" max="13320" width="10.7109375" style="1" customWidth="1"/>
    <col min="13321" max="13567" width="9.140625" style="1"/>
    <col min="13568" max="13568" width="39.5703125" style="1" customWidth="1"/>
    <col min="13569" max="13569" width="4.7109375" style="1" customWidth="1"/>
    <col min="13570" max="13570" width="9.7109375" style="1" customWidth="1"/>
    <col min="13571" max="13571" width="4.7109375" style="1" customWidth="1"/>
    <col min="13572" max="13572" width="9.7109375" style="1" customWidth="1"/>
    <col min="13573" max="13573" width="4.7109375" style="1" customWidth="1"/>
    <col min="13574" max="13574" width="9.7109375" style="1" customWidth="1"/>
    <col min="13575" max="13575" width="5.7109375" style="1" customWidth="1"/>
    <col min="13576" max="13576" width="10.7109375" style="1" customWidth="1"/>
    <col min="13577" max="13823" width="9.140625" style="1"/>
    <col min="13824" max="13824" width="39.5703125" style="1" customWidth="1"/>
    <col min="13825" max="13825" width="4.7109375" style="1" customWidth="1"/>
    <col min="13826" max="13826" width="9.7109375" style="1" customWidth="1"/>
    <col min="13827" max="13827" width="4.7109375" style="1" customWidth="1"/>
    <col min="13828" max="13828" width="9.7109375" style="1" customWidth="1"/>
    <col min="13829" max="13829" width="4.7109375" style="1" customWidth="1"/>
    <col min="13830" max="13830" width="9.7109375" style="1" customWidth="1"/>
    <col min="13831" max="13831" width="5.7109375" style="1" customWidth="1"/>
    <col min="13832" max="13832" width="10.7109375" style="1" customWidth="1"/>
    <col min="13833" max="14079" width="9.140625" style="1"/>
    <col min="14080" max="14080" width="39.5703125" style="1" customWidth="1"/>
    <col min="14081" max="14081" width="4.7109375" style="1" customWidth="1"/>
    <col min="14082" max="14082" width="9.7109375" style="1" customWidth="1"/>
    <col min="14083" max="14083" width="4.7109375" style="1" customWidth="1"/>
    <col min="14084" max="14084" width="9.7109375" style="1" customWidth="1"/>
    <col min="14085" max="14085" width="4.7109375" style="1" customWidth="1"/>
    <col min="14086" max="14086" width="9.7109375" style="1" customWidth="1"/>
    <col min="14087" max="14087" width="5.7109375" style="1" customWidth="1"/>
    <col min="14088" max="14088" width="10.7109375" style="1" customWidth="1"/>
    <col min="14089" max="14335" width="9.140625" style="1"/>
    <col min="14336" max="14336" width="39.5703125" style="1" customWidth="1"/>
    <col min="14337" max="14337" width="4.7109375" style="1" customWidth="1"/>
    <col min="14338" max="14338" width="9.7109375" style="1" customWidth="1"/>
    <col min="14339" max="14339" width="4.7109375" style="1" customWidth="1"/>
    <col min="14340" max="14340" width="9.7109375" style="1" customWidth="1"/>
    <col min="14341" max="14341" width="4.7109375" style="1" customWidth="1"/>
    <col min="14342" max="14342" width="9.7109375" style="1" customWidth="1"/>
    <col min="14343" max="14343" width="5.7109375" style="1" customWidth="1"/>
    <col min="14344" max="14344" width="10.7109375" style="1" customWidth="1"/>
    <col min="14345" max="14591" width="9.140625" style="1"/>
    <col min="14592" max="14592" width="39.5703125" style="1" customWidth="1"/>
    <col min="14593" max="14593" width="4.7109375" style="1" customWidth="1"/>
    <col min="14594" max="14594" width="9.7109375" style="1" customWidth="1"/>
    <col min="14595" max="14595" width="4.7109375" style="1" customWidth="1"/>
    <col min="14596" max="14596" width="9.7109375" style="1" customWidth="1"/>
    <col min="14597" max="14597" width="4.7109375" style="1" customWidth="1"/>
    <col min="14598" max="14598" width="9.7109375" style="1" customWidth="1"/>
    <col min="14599" max="14599" width="5.7109375" style="1" customWidth="1"/>
    <col min="14600" max="14600" width="10.7109375" style="1" customWidth="1"/>
    <col min="14601" max="14847" width="9.140625" style="1"/>
    <col min="14848" max="14848" width="39.5703125" style="1" customWidth="1"/>
    <col min="14849" max="14849" width="4.7109375" style="1" customWidth="1"/>
    <col min="14850" max="14850" width="9.7109375" style="1" customWidth="1"/>
    <col min="14851" max="14851" width="4.7109375" style="1" customWidth="1"/>
    <col min="14852" max="14852" width="9.7109375" style="1" customWidth="1"/>
    <col min="14853" max="14853" width="4.7109375" style="1" customWidth="1"/>
    <col min="14854" max="14854" width="9.7109375" style="1" customWidth="1"/>
    <col min="14855" max="14855" width="5.7109375" style="1" customWidth="1"/>
    <col min="14856" max="14856" width="10.7109375" style="1" customWidth="1"/>
    <col min="14857" max="15103" width="9.140625" style="1"/>
    <col min="15104" max="15104" width="39.5703125" style="1" customWidth="1"/>
    <col min="15105" max="15105" width="4.7109375" style="1" customWidth="1"/>
    <col min="15106" max="15106" width="9.7109375" style="1" customWidth="1"/>
    <col min="15107" max="15107" width="4.7109375" style="1" customWidth="1"/>
    <col min="15108" max="15108" width="9.7109375" style="1" customWidth="1"/>
    <col min="15109" max="15109" width="4.7109375" style="1" customWidth="1"/>
    <col min="15110" max="15110" width="9.7109375" style="1" customWidth="1"/>
    <col min="15111" max="15111" width="5.7109375" style="1" customWidth="1"/>
    <col min="15112" max="15112" width="10.7109375" style="1" customWidth="1"/>
    <col min="15113" max="15359" width="9.140625" style="1"/>
    <col min="15360" max="15360" width="39.5703125" style="1" customWidth="1"/>
    <col min="15361" max="15361" width="4.7109375" style="1" customWidth="1"/>
    <col min="15362" max="15362" width="9.7109375" style="1" customWidth="1"/>
    <col min="15363" max="15363" width="4.7109375" style="1" customWidth="1"/>
    <col min="15364" max="15364" width="9.7109375" style="1" customWidth="1"/>
    <col min="15365" max="15365" width="4.7109375" style="1" customWidth="1"/>
    <col min="15366" max="15366" width="9.7109375" style="1" customWidth="1"/>
    <col min="15367" max="15367" width="5.7109375" style="1" customWidth="1"/>
    <col min="15368" max="15368" width="10.7109375" style="1" customWidth="1"/>
    <col min="15369" max="15615" width="9.140625" style="1"/>
    <col min="15616" max="15616" width="39.5703125" style="1" customWidth="1"/>
    <col min="15617" max="15617" width="4.7109375" style="1" customWidth="1"/>
    <col min="15618" max="15618" width="9.7109375" style="1" customWidth="1"/>
    <col min="15619" max="15619" width="4.7109375" style="1" customWidth="1"/>
    <col min="15620" max="15620" width="9.7109375" style="1" customWidth="1"/>
    <col min="15621" max="15621" width="4.7109375" style="1" customWidth="1"/>
    <col min="15622" max="15622" width="9.7109375" style="1" customWidth="1"/>
    <col min="15623" max="15623" width="5.7109375" style="1" customWidth="1"/>
    <col min="15624" max="15624" width="10.7109375" style="1" customWidth="1"/>
    <col min="15625" max="15871" width="9.140625" style="1"/>
    <col min="15872" max="15872" width="39.5703125" style="1" customWidth="1"/>
    <col min="15873" max="15873" width="4.7109375" style="1" customWidth="1"/>
    <col min="15874" max="15874" width="9.7109375" style="1" customWidth="1"/>
    <col min="15875" max="15875" width="4.7109375" style="1" customWidth="1"/>
    <col min="15876" max="15876" width="9.7109375" style="1" customWidth="1"/>
    <col min="15877" max="15877" width="4.7109375" style="1" customWidth="1"/>
    <col min="15878" max="15878" width="9.7109375" style="1" customWidth="1"/>
    <col min="15879" max="15879" width="5.7109375" style="1" customWidth="1"/>
    <col min="15880" max="15880" width="10.7109375" style="1" customWidth="1"/>
    <col min="15881" max="16127" width="9.140625" style="1"/>
    <col min="16128" max="16128" width="39.5703125" style="1" customWidth="1"/>
    <col min="16129" max="16129" width="4.7109375" style="1" customWidth="1"/>
    <col min="16130" max="16130" width="9.7109375" style="1" customWidth="1"/>
    <col min="16131" max="16131" width="4.7109375" style="1" customWidth="1"/>
    <col min="16132" max="16132" width="9.7109375" style="1" customWidth="1"/>
    <col min="16133" max="16133" width="4.7109375" style="1" customWidth="1"/>
    <col min="16134" max="16134" width="9.7109375" style="1" customWidth="1"/>
    <col min="16135" max="16135" width="5.7109375" style="1" customWidth="1"/>
    <col min="16136" max="16136" width="10.7109375" style="1" customWidth="1"/>
    <col min="16137" max="16384" width="9.140625" style="1"/>
  </cols>
  <sheetData>
    <row r="1" spans="1:14" ht="18" customHeight="1" x14ac:dyDescent="0.25">
      <c r="A1" s="244" t="s">
        <v>5</v>
      </c>
      <c r="B1" s="245"/>
      <c r="C1" s="245"/>
      <c r="D1" s="245"/>
      <c r="E1" s="245"/>
      <c r="F1" s="245"/>
      <c r="G1" s="245"/>
      <c r="H1" s="245"/>
      <c r="I1" s="246"/>
      <c r="J1" s="58"/>
    </row>
    <row r="2" spans="1:14" ht="18" customHeight="1" x14ac:dyDescent="0.25">
      <c r="A2" s="247" t="s">
        <v>131</v>
      </c>
      <c r="B2" s="248"/>
      <c r="C2" s="248"/>
      <c r="D2" s="248"/>
      <c r="E2" s="248"/>
      <c r="F2" s="248"/>
      <c r="G2" s="248"/>
      <c r="H2" s="248"/>
      <c r="I2" s="249"/>
      <c r="J2" s="50"/>
    </row>
    <row r="3" spans="1:14" ht="18" customHeight="1" x14ac:dyDescent="0.25">
      <c r="A3" s="247" t="s">
        <v>198</v>
      </c>
      <c r="B3" s="248"/>
      <c r="C3" s="248"/>
      <c r="D3" s="248"/>
      <c r="E3" s="248"/>
      <c r="F3" s="248"/>
      <c r="G3" s="248"/>
      <c r="H3" s="248"/>
      <c r="I3" s="249"/>
      <c r="J3" s="50"/>
    </row>
    <row r="4" spans="1:14" ht="18" customHeight="1" x14ac:dyDescent="0.25">
      <c r="A4" s="247" t="s">
        <v>199</v>
      </c>
      <c r="B4" s="248"/>
      <c r="C4" s="248"/>
      <c r="D4" s="248"/>
      <c r="E4" s="248"/>
      <c r="F4" s="248"/>
      <c r="G4" s="248"/>
      <c r="H4" s="248"/>
      <c r="I4" s="249"/>
      <c r="J4" s="50"/>
    </row>
    <row r="5" spans="1:14" ht="32.25" customHeight="1" x14ac:dyDescent="0.25">
      <c r="A5" s="132" t="s">
        <v>14</v>
      </c>
      <c r="B5" s="250" t="s">
        <v>328</v>
      </c>
      <c r="C5" s="250"/>
      <c r="D5" s="250"/>
      <c r="E5" s="250"/>
      <c r="F5" s="250"/>
      <c r="G5" s="250"/>
      <c r="H5" s="250"/>
      <c r="I5" s="251"/>
      <c r="J5" s="51"/>
    </row>
    <row r="6" spans="1:14" ht="18" customHeight="1" x14ac:dyDescent="0.25">
      <c r="A6" s="231" t="s">
        <v>40</v>
      </c>
      <c r="B6" s="232"/>
      <c r="C6" s="232"/>
      <c r="D6" s="232"/>
      <c r="E6" s="232"/>
      <c r="F6" s="232"/>
      <c r="G6" s="232"/>
      <c r="H6" s="232"/>
      <c r="I6" s="233"/>
      <c r="J6" s="57"/>
    </row>
    <row r="7" spans="1:14" ht="15" customHeight="1" thickBot="1" x14ac:dyDescent="0.3">
      <c r="A7" s="99"/>
      <c r="B7" s="100"/>
      <c r="C7" s="100"/>
      <c r="D7" s="100"/>
      <c r="E7" s="100"/>
      <c r="F7" s="100"/>
      <c r="G7" s="100"/>
      <c r="H7" s="100"/>
      <c r="I7" s="101"/>
      <c r="J7" s="57"/>
    </row>
    <row r="8" spans="1:14" ht="18" customHeight="1" thickBot="1" x14ac:dyDescent="0.3">
      <c r="A8" s="234" t="s">
        <v>39</v>
      </c>
      <c r="B8" s="235"/>
      <c r="C8" s="235"/>
      <c r="D8" s="235"/>
      <c r="E8" s="235"/>
      <c r="F8" s="235"/>
      <c r="G8" s="235"/>
      <c r="H8" s="235"/>
      <c r="I8" s="236"/>
      <c r="J8" s="95"/>
    </row>
    <row r="9" spans="1:14" ht="37.5" customHeight="1" x14ac:dyDescent="0.25">
      <c r="A9" s="113" t="s">
        <v>25</v>
      </c>
      <c r="B9" s="114" t="s">
        <v>96</v>
      </c>
      <c r="C9" s="115" t="s">
        <v>97</v>
      </c>
      <c r="D9" s="115" t="s">
        <v>98</v>
      </c>
      <c r="E9" s="116" t="s">
        <v>99</v>
      </c>
      <c r="F9" s="116" t="s">
        <v>100</v>
      </c>
      <c r="G9" s="117" t="s">
        <v>103</v>
      </c>
      <c r="H9" s="117" t="s">
        <v>101</v>
      </c>
      <c r="I9" s="118" t="s">
        <v>102</v>
      </c>
      <c r="M9" s="2"/>
      <c r="N9" s="3"/>
    </row>
    <row r="10" spans="1:14" x14ac:dyDescent="0.25">
      <c r="A10" s="4" t="s">
        <v>26</v>
      </c>
      <c r="B10" s="5" t="s">
        <v>41</v>
      </c>
      <c r="C10" s="16"/>
      <c r="D10" s="61">
        <v>12</v>
      </c>
      <c r="E10" s="52"/>
      <c r="F10" s="53">
        <f>E10*D10*C10</f>
        <v>0</v>
      </c>
      <c r="G10" s="55"/>
      <c r="H10" s="55"/>
      <c r="I10" s="96">
        <f>F10+G10+H10</f>
        <v>0</v>
      </c>
      <c r="M10" s="2"/>
      <c r="N10" s="2"/>
    </row>
    <row r="11" spans="1:14" x14ac:dyDescent="0.25">
      <c r="A11" s="4" t="s">
        <v>27</v>
      </c>
      <c r="B11" s="5" t="s">
        <v>38</v>
      </c>
      <c r="C11" s="61">
        <v>110</v>
      </c>
      <c r="D11" s="61">
        <v>12</v>
      </c>
      <c r="E11" s="52"/>
      <c r="F11" s="53">
        <f>E11*D11*C11</f>
        <v>0</v>
      </c>
      <c r="G11" s="55"/>
      <c r="H11" s="55"/>
      <c r="I11" s="96">
        <f t="shared" ref="I11:I22" si="0">F11+G11+H11</f>
        <v>0</v>
      </c>
      <c r="M11" s="2"/>
      <c r="N11" s="2"/>
    </row>
    <row r="12" spans="1:14" x14ac:dyDescent="0.25">
      <c r="A12" s="4" t="s">
        <v>28</v>
      </c>
      <c r="B12" s="5" t="s">
        <v>37</v>
      </c>
      <c r="C12" s="16"/>
      <c r="D12" s="61">
        <v>12</v>
      </c>
      <c r="E12" s="52"/>
      <c r="F12" s="53">
        <f>C12*D12*E12</f>
        <v>0</v>
      </c>
      <c r="G12" s="55"/>
      <c r="H12" s="55"/>
      <c r="I12" s="96">
        <f t="shared" si="0"/>
        <v>0</v>
      </c>
      <c r="M12" s="2"/>
      <c r="N12" s="2"/>
    </row>
    <row r="13" spans="1:14" x14ac:dyDescent="0.25">
      <c r="A13" s="4" t="s">
        <v>42</v>
      </c>
      <c r="B13" s="6" t="s">
        <v>21</v>
      </c>
      <c r="C13" s="16">
        <v>28</v>
      </c>
      <c r="D13" s="61">
        <v>12</v>
      </c>
      <c r="E13" s="52"/>
      <c r="F13" s="53">
        <f>E13*D13*C13</f>
        <v>0</v>
      </c>
      <c r="G13" s="55"/>
      <c r="H13" s="55"/>
      <c r="I13" s="96">
        <f t="shared" si="0"/>
        <v>0</v>
      </c>
      <c r="M13" s="2"/>
      <c r="N13" s="2"/>
    </row>
    <row r="14" spans="1:14" ht="13.5" customHeight="1" x14ac:dyDescent="0.25">
      <c r="A14" s="4" t="s">
        <v>43</v>
      </c>
      <c r="B14" s="5" t="s">
        <v>7</v>
      </c>
      <c r="C14" s="16"/>
      <c r="D14" s="61">
        <v>12</v>
      </c>
      <c r="E14" s="52"/>
      <c r="F14" s="53">
        <f>C14*D14*E14</f>
        <v>0</v>
      </c>
      <c r="G14" s="55"/>
      <c r="H14" s="55"/>
      <c r="I14" s="96">
        <f t="shared" si="0"/>
        <v>0</v>
      </c>
      <c r="M14" s="2"/>
      <c r="N14" s="2"/>
    </row>
    <row r="15" spans="1:14" ht="13.5" customHeight="1" x14ac:dyDescent="0.25">
      <c r="A15" s="4" t="s">
        <v>44</v>
      </c>
      <c r="B15" s="6" t="s">
        <v>8</v>
      </c>
      <c r="C15" s="16"/>
      <c r="D15" s="61">
        <v>12</v>
      </c>
      <c r="E15" s="52"/>
      <c r="F15" s="53">
        <f>E15*D15*C15</f>
        <v>0</v>
      </c>
      <c r="G15" s="55"/>
      <c r="H15" s="55"/>
      <c r="I15" s="96">
        <f t="shared" si="0"/>
        <v>0</v>
      </c>
      <c r="M15" s="2"/>
      <c r="N15" s="2"/>
    </row>
    <row r="16" spans="1:14" x14ac:dyDescent="0.25">
      <c r="A16" s="4" t="s">
        <v>45</v>
      </c>
      <c r="B16" s="6" t="s">
        <v>9</v>
      </c>
      <c r="C16" s="16">
        <v>220</v>
      </c>
      <c r="D16" s="61">
        <v>12</v>
      </c>
      <c r="E16" s="52"/>
      <c r="F16" s="53">
        <f>E16*D16*C16</f>
        <v>0</v>
      </c>
      <c r="G16" s="55"/>
      <c r="H16" s="55"/>
      <c r="I16" s="96">
        <f t="shared" si="0"/>
        <v>0</v>
      </c>
      <c r="L16" s="8"/>
      <c r="M16" s="3"/>
      <c r="N16" s="3"/>
    </row>
    <row r="17" spans="1:11" x14ac:dyDescent="0.25">
      <c r="A17" s="4" t="s">
        <v>46</v>
      </c>
      <c r="B17" s="6" t="s">
        <v>10</v>
      </c>
      <c r="C17" s="16">
        <v>220</v>
      </c>
      <c r="D17" s="61">
        <v>12</v>
      </c>
      <c r="E17" s="52"/>
      <c r="F17" s="53">
        <f t="shared" ref="F17:F22" si="1">C17*D17*E17</f>
        <v>0</v>
      </c>
      <c r="G17" s="55"/>
      <c r="H17" s="55"/>
      <c r="I17" s="96">
        <f t="shared" si="0"/>
        <v>0</v>
      </c>
    </row>
    <row r="18" spans="1:11" x14ac:dyDescent="0.25">
      <c r="A18" s="4" t="s">
        <v>47</v>
      </c>
      <c r="B18" s="6" t="s">
        <v>1</v>
      </c>
      <c r="C18" s="16">
        <v>220</v>
      </c>
      <c r="D18" s="61">
        <v>12</v>
      </c>
      <c r="E18" s="52"/>
      <c r="F18" s="53">
        <f t="shared" si="1"/>
        <v>0</v>
      </c>
      <c r="G18" s="55"/>
      <c r="H18" s="55"/>
      <c r="I18" s="96">
        <f t="shared" si="0"/>
        <v>0</v>
      </c>
    </row>
    <row r="19" spans="1:11" x14ac:dyDescent="0.25">
      <c r="A19" s="4" t="s">
        <v>48</v>
      </c>
      <c r="B19" s="6" t="s">
        <v>11</v>
      </c>
      <c r="C19" s="16"/>
      <c r="D19" s="61">
        <v>12</v>
      </c>
      <c r="E19" s="52"/>
      <c r="F19" s="53">
        <f t="shared" si="1"/>
        <v>0</v>
      </c>
      <c r="G19" s="55"/>
      <c r="H19" s="55"/>
      <c r="I19" s="96">
        <f t="shared" si="0"/>
        <v>0</v>
      </c>
    </row>
    <row r="20" spans="1:11" x14ac:dyDescent="0.25">
      <c r="A20" s="4" t="s">
        <v>49</v>
      </c>
      <c r="B20" s="6" t="s">
        <v>0</v>
      </c>
      <c r="C20" s="16"/>
      <c r="D20" s="61">
        <v>12</v>
      </c>
      <c r="E20" s="52"/>
      <c r="F20" s="53">
        <f t="shared" si="1"/>
        <v>0</v>
      </c>
      <c r="G20" s="55"/>
      <c r="H20" s="55"/>
      <c r="I20" s="96">
        <f t="shared" si="0"/>
        <v>0</v>
      </c>
    </row>
    <row r="21" spans="1:11" x14ac:dyDescent="0.25">
      <c r="A21" s="4" t="s">
        <v>50</v>
      </c>
      <c r="B21" s="6" t="s">
        <v>23</v>
      </c>
      <c r="C21" s="16"/>
      <c r="D21" s="61">
        <v>12</v>
      </c>
      <c r="E21" s="52"/>
      <c r="F21" s="53">
        <f t="shared" si="1"/>
        <v>0</v>
      </c>
      <c r="G21" s="55"/>
      <c r="H21" s="55"/>
      <c r="I21" s="96">
        <f t="shared" si="0"/>
        <v>0</v>
      </c>
    </row>
    <row r="22" spans="1:11" x14ac:dyDescent="0.25">
      <c r="A22" s="4" t="s">
        <v>51</v>
      </c>
      <c r="B22" s="9" t="s">
        <v>24</v>
      </c>
      <c r="C22" s="16">
        <v>2</v>
      </c>
      <c r="D22" s="61">
        <v>12</v>
      </c>
      <c r="E22" s="52"/>
      <c r="F22" s="54">
        <f t="shared" si="1"/>
        <v>0</v>
      </c>
      <c r="G22" s="55"/>
      <c r="H22" s="55"/>
      <c r="I22" s="96">
        <f t="shared" si="0"/>
        <v>0</v>
      </c>
    </row>
    <row r="23" spans="1:11" ht="15.75" thickBot="1" x14ac:dyDescent="0.3">
      <c r="A23" s="237" t="s">
        <v>52</v>
      </c>
      <c r="B23" s="238"/>
      <c r="C23" s="238"/>
      <c r="D23" s="238"/>
      <c r="E23" s="239"/>
      <c r="F23" s="56">
        <f>SUM(F10:F22)</f>
        <v>0</v>
      </c>
      <c r="G23" s="94">
        <f>SUM(G10:G22)</f>
        <v>0</v>
      </c>
      <c r="H23" s="56">
        <f>SUM(H10:H22)</f>
        <v>0</v>
      </c>
      <c r="I23" s="97">
        <f>SUM(I10:I22)</f>
        <v>0</v>
      </c>
      <c r="J23" s="60"/>
    </row>
    <row r="24" spans="1:11" ht="15" customHeight="1" thickBot="1" x14ac:dyDescent="0.3">
      <c r="A24" s="252"/>
      <c r="B24" s="252"/>
      <c r="C24" s="252"/>
      <c r="D24" s="252"/>
      <c r="E24" s="252"/>
      <c r="F24" s="252"/>
      <c r="G24" s="252"/>
      <c r="H24" s="71"/>
      <c r="I24" s="7"/>
      <c r="K24" s="10"/>
    </row>
    <row r="25" spans="1:11" ht="18" customHeight="1" x14ac:dyDescent="0.25">
      <c r="A25" s="228" t="s">
        <v>83</v>
      </c>
      <c r="B25" s="229"/>
      <c r="C25" s="229"/>
      <c r="D25" s="229"/>
      <c r="E25" s="229"/>
      <c r="F25" s="229"/>
      <c r="G25" s="230"/>
      <c r="H25" s="72"/>
      <c r="I25" s="2"/>
    </row>
    <row r="26" spans="1:11" ht="37.5" customHeight="1" x14ac:dyDescent="0.25">
      <c r="A26" s="119" t="s">
        <v>25</v>
      </c>
      <c r="B26" s="120" t="s">
        <v>12</v>
      </c>
      <c r="C26" s="120" t="s">
        <v>91</v>
      </c>
      <c r="D26" s="121" t="s">
        <v>104</v>
      </c>
      <c r="E26" s="121" t="s">
        <v>93</v>
      </c>
      <c r="F26" s="122" t="s">
        <v>105</v>
      </c>
      <c r="G26" s="123" t="s">
        <v>106</v>
      </c>
      <c r="H26" s="3"/>
      <c r="I26" s="2"/>
    </row>
    <row r="27" spans="1:11" ht="15" customHeight="1" x14ac:dyDescent="0.25">
      <c r="A27" s="11" t="s">
        <v>29</v>
      </c>
      <c r="B27" s="12" t="s">
        <v>16</v>
      </c>
      <c r="C27" s="13" t="s">
        <v>55</v>
      </c>
      <c r="D27" s="13"/>
      <c r="E27" s="62">
        <v>12</v>
      </c>
      <c r="F27" s="14"/>
      <c r="G27" s="15">
        <f>D27*E27*F27</f>
        <v>0</v>
      </c>
      <c r="H27" s="73"/>
      <c r="I27" s="2"/>
    </row>
    <row r="28" spans="1:11" ht="15" customHeight="1" x14ac:dyDescent="0.25">
      <c r="A28" s="11" t="s">
        <v>30</v>
      </c>
      <c r="B28" s="12" t="s">
        <v>57</v>
      </c>
      <c r="C28" s="13" t="s">
        <v>55</v>
      </c>
      <c r="D28" s="13"/>
      <c r="E28" s="62">
        <v>12</v>
      </c>
      <c r="F28" s="14"/>
      <c r="G28" s="15">
        <f>D28*E28*F28</f>
        <v>0</v>
      </c>
      <c r="H28" s="73"/>
      <c r="I28" s="2"/>
    </row>
    <row r="29" spans="1:11" ht="15" customHeight="1" x14ac:dyDescent="0.25">
      <c r="A29" s="11" t="s">
        <v>31</v>
      </c>
      <c r="B29" s="12" t="s">
        <v>59</v>
      </c>
      <c r="C29" s="13" t="s">
        <v>55</v>
      </c>
      <c r="D29" s="13"/>
      <c r="E29" s="62">
        <v>12</v>
      </c>
      <c r="F29" s="14"/>
      <c r="G29" s="15">
        <f>D29*E29*F29</f>
        <v>0</v>
      </c>
      <c r="H29" s="73"/>
      <c r="I29" s="2"/>
    </row>
    <row r="30" spans="1:11" ht="15" customHeight="1" x14ac:dyDescent="0.25">
      <c r="A30" s="199" t="s">
        <v>60</v>
      </c>
      <c r="B30" s="200"/>
      <c r="C30" s="200"/>
      <c r="D30" s="200"/>
      <c r="E30" s="200"/>
      <c r="F30" s="200"/>
      <c r="G30" s="49">
        <f>SUM(G27:G29)</f>
        <v>0</v>
      </c>
      <c r="H30" s="74"/>
      <c r="I30" s="2"/>
    </row>
    <row r="31" spans="1:11" ht="15" customHeight="1" x14ac:dyDescent="0.25">
      <c r="A31" s="124" t="s">
        <v>25</v>
      </c>
      <c r="B31" s="125" t="s">
        <v>107</v>
      </c>
      <c r="C31" s="240" t="s">
        <v>108</v>
      </c>
      <c r="D31" s="240"/>
      <c r="E31" s="17"/>
      <c r="F31" s="18"/>
      <c r="G31" s="19"/>
      <c r="H31" s="18"/>
      <c r="I31" s="2"/>
    </row>
    <row r="32" spans="1:11" ht="15" customHeight="1" x14ac:dyDescent="0.25">
      <c r="A32" s="20" t="s">
        <v>32</v>
      </c>
      <c r="B32" s="21" t="s">
        <v>18</v>
      </c>
      <c r="C32" s="241"/>
      <c r="D32" s="241"/>
      <c r="E32" s="22"/>
      <c r="F32" s="23"/>
      <c r="G32" s="24"/>
      <c r="H32" s="23"/>
      <c r="I32" s="2"/>
    </row>
    <row r="33" spans="1:10" x14ac:dyDescent="0.25">
      <c r="A33" s="20" t="s">
        <v>34</v>
      </c>
      <c r="B33" s="21" t="s">
        <v>17</v>
      </c>
      <c r="C33" s="241"/>
      <c r="D33" s="241"/>
      <c r="E33" s="242"/>
      <c r="F33" s="243"/>
      <c r="G33" s="25"/>
      <c r="H33" s="75"/>
      <c r="I33" s="2"/>
    </row>
    <row r="34" spans="1:10" ht="15" customHeight="1" x14ac:dyDescent="0.25">
      <c r="A34" s="20" t="s">
        <v>35</v>
      </c>
      <c r="B34" s="21" t="s">
        <v>19</v>
      </c>
      <c r="C34" s="241"/>
      <c r="D34" s="241"/>
      <c r="E34" s="195"/>
      <c r="F34" s="195"/>
      <c r="G34" s="227"/>
      <c r="H34" s="70"/>
      <c r="I34" s="2"/>
    </row>
    <row r="35" spans="1:10" ht="15" customHeight="1" x14ac:dyDescent="0.25">
      <c r="A35" s="20" t="s">
        <v>61</v>
      </c>
      <c r="B35" s="21" t="s">
        <v>20</v>
      </c>
      <c r="C35" s="241"/>
      <c r="D35" s="241"/>
      <c r="E35" s="221"/>
      <c r="F35" s="221"/>
      <c r="G35" s="222"/>
      <c r="H35" s="76"/>
      <c r="I35" s="2"/>
    </row>
    <row r="36" spans="1:10" ht="15" customHeight="1" x14ac:dyDescent="0.25">
      <c r="A36" s="224" t="s">
        <v>62</v>
      </c>
      <c r="B36" s="225"/>
      <c r="C36" s="226">
        <f>SUM(C32:C35)</f>
        <v>0</v>
      </c>
      <c r="D36" s="226"/>
      <c r="E36" s="221"/>
      <c r="F36" s="221"/>
      <c r="G36" s="223"/>
      <c r="H36" s="77"/>
      <c r="I36" s="2"/>
    </row>
    <row r="37" spans="1:10" ht="18" customHeight="1" thickBot="1" x14ac:dyDescent="0.3">
      <c r="A37" s="173" t="s">
        <v>90</v>
      </c>
      <c r="B37" s="215"/>
      <c r="C37" s="215"/>
      <c r="D37" s="215"/>
      <c r="E37" s="215"/>
      <c r="F37" s="215"/>
      <c r="G37" s="106">
        <f>G30+C36</f>
        <v>0</v>
      </c>
      <c r="H37" s="78"/>
      <c r="I37" s="2"/>
      <c r="J37" s="26"/>
    </row>
    <row r="38" spans="1:10" ht="15" customHeight="1" thickBot="1" x14ac:dyDescent="0.3">
      <c r="A38" s="180"/>
      <c r="B38" s="180"/>
      <c r="C38" s="180"/>
      <c r="D38" s="180"/>
      <c r="E38" s="180"/>
      <c r="F38" s="180"/>
      <c r="G38" s="180"/>
      <c r="H38" s="79"/>
      <c r="I38" s="2"/>
    </row>
    <row r="39" spans="1:10" ht="18" customHeight="1" x14ac:dyDescent="0.25">
      <c r="A39" s="206" t="s">
        <v>84</v>
      </c>
      <c r="B39" s="207"/>
      <c r="C39" s="207"/>
      <c r="D39" s="207"/>
      <c r="E39" s="207"/>
      <c r="F39" s="207"/>
      <c r="G39" s="208"/>
      <c r="H39" s="80"/>
      <c r="I39" s="2"/>
    </row>
    <row r="40" spans="1:10" ht="30" customHeight="1" x14ac:dyDescent="0.25">
      <c r="A40" s="126" t="s">
        <v>109</v>
      </c>
      <c r="B40" s="127" t="s">
        <v>92</v>
      </c>
      <c r="C40" s="127" t="s">
        <v>91</v>
      </c>
      <c r="D40" s="127" t="s">
        <v>104</v>
      </c>
      <c r="E40" s="128" t="s">
        <v>110</v>
      </c>
      <c r="F40" s="216" t="s">
        <v>111</v>
      </c>
      <c r="G40" s="217"/>
      <c r="H40" s="81"/>
      <c r="I40" s="2"/>
    </row>
    <row r="41" spans="1:10" ht="15" customHeight="1" x14ac:dyDescent="0.25">
      <c r="A41" s="27" t="s">
        <v>85</v>
      </c>
      <c r="B41" s="32" t="s">
        <v>95</v>
      </c>
      <c r="C41" s="30" t="s">
        <v>63</v>
      </c>
      <c r="D41" s="31">
        <v>12</v>
      </c>
      <c r="E41" s="45"/>
      <c r="F41" s="212">
        <f>D41*E41</f>
        <v>0</v>
      </c>
      <c r="G41" s="218"/>
      <c r="H41" s="82"/>
      <c r="I41" s="2"/>
    </row>
    <row r="42" spans="1:10" ht="15" customHeight="1" x14ac:dyDescent="0.25">
      <c r="A42" s="27" t="s">
        <v>86</v>
      </c>
      <c r="B42" s="32" t="s">
        <v>22</v>
      </c>
      <c r="C42" s="30" t="s">
        <v>63</v>
      </c>
      <c r="D42" s="31">
        <v>12</v>
      </c>
      <c r="E42" s="45"/>
      <c r="F42" s="212">
        <f>D42*E42</f>
        <v>0</v>
      </c>
      <c r="G42" s="218"/>
      <c r="H42" s="82"/>
      <c r="I42" s="2"/>
    </row>
    <row r="43" spans="1:10" ht="30" customHeight="1" x14ac:dyDescent="0.25">
      <c r="A43" s="27" t="s">
        <v>87</v>
      </c>
      <c r="B43" s="33" t="s">
        <v>64</v>
      </c>
      <c r="C43" s="47" t="s">
        <v>65</v>
      </c>
      <c r="D43" s="48">
        <v>50</v>
      </c>
      <c r="E43" s="45"/>
      <c r="F43" s="212">
        <f>D43*E43</f>
        <v>0</v>
      </c>
      <c r="G43" s="218"/>
      <c r="H43" s="82"/>
      <c r="I43" s="2"/>
    </row>
    <row r="44" spans="1:10" ht="15" customHeight="1" thickBot="1" x14ac:dyDescent="0.3">
      <c r="A44" s="173" t="s">
        <v>66</v>
      </c>
      <c r="B44" s="174"/>
      <c r="C44" s="174"/>
      <c r="D44" s="174"/>
      <c r="E44" s="174"/>
      <c r="F44" s="175">
        <f>F41+F42+F43</f>
        <v>0</v>
      </c>
      <c r="G44" s="176"/>
      <c r="H44" s="83"/>
      <c r="I44" s="138"/>
    </row>
    <row r="45" spans="1:10" ht="15" customHeight="1" thickBot="1" x14ac:dyDescent="0.3">
      <c r="A45" s="214"/>
      <c r="B45" s="214"/>
      <c r="C45" s="214"/>
      <c r="D45" s="214"/>
      <c r="E45" s="214"/>
      <c r="F45" s="214"/>
      <c r="G45" s="214"/>
      <c r="H45" s="84"/>
      <c r="I45" s="2"/>
    </row>
    <row r="46" spans="1:10" ht="18" customHeight="1" x14ac:dyDescent="0.25">
      <c r="A46" s="206" t="s">
        <v>88</v>
      </c>
      <c r="B46" s="207"/>
      <c r="C46" s="207"/>
      <c r="D46" s="207"/>
      <c r="E46" s="207"/>
      <c r="F46" s="207"/>
      <c r="G46" s="208"/>
      <c r="H46" s="80"/>
      <c r="I46" s="2"/>
    </row>
    <row r="47" spans="1:10" ht="15" customHeight="1" x14ac:dyDescent="0.25">
      <c r="A47" s="126" t="s">
        <v>25</v>
      </c>
      <c r="B47" s="127" t="s">
        <v>92</v>
      </c>
      <c r="C47" s="127" t="s">
        <v>91</v>
      </c>
      <c r="D47" s="127" t="s">
        <v>104</v>
      </c>
      <c r="E47" s="129" t="s">
        <v>108</v>
      </c>
      <c r="F47" s="216" t="s">
        <v>112</v>
      </c>
      <c r="G47" s="217"/>
      <c r="H47" s="81"/>
      <c r="I47" s="2"/>
    </row>
    <row r="48" spans="1:10" ht="16.5" customHeight="1" x14ac:dyDescent="0.25">
      <c r="A48" s="20" t="s">
        <v>89</v>
      </c>
      <c r="B48" s="59" t="s">
        <v>80</v>
      </c>
      <c r="C48" s="104" t="s">
        <v>4</v>
      </c>
      <c r="D48" s="104">
        <v>0</v>
      </c>
      <c r="E48" s="46">
        <v>0</v>
      </c>
      <c r="F48" s="219">
        <f>D48*E48</f>
        <v>0</v>
      </c>
      <c r="G48" s="220"/>
      <c r="H48" s="85"/>
      <c r="I48" s="2"/>
    </row>
    <row r="49" spans="1:10" ht="15" customHeight="1" thickBot="1" x14ac:dyDescent="0.3">
      <c r="A49" s="173" t="s">
        <v>67</v>
      </c>
      <c r="B49" s="174"/>
      <c r="C49" s="174"/>
      <c r="D49" s="174"/>
      <c r="E49" s="174"/>
      <c r="F49" s="175">
        <f>F48</f>
        <v>0</v>
      </c>
      <c r="G49" s="176"/>
      <c r="H49" s="83"/>
      <c r="I49" s="2"/>
    </row>
    <row r="50" spans="1:10" ht="15" customHeight="1" thickBot="1" x14ac:dyDescent="0.3">
      <c r="A50" s="214"/>
      <c r="B50" s="214"/>
      <c r="C50" s="214"/>
      <c r="D50" s="214"/>
      <c r="E50" s="214"/>
      <c r="F50" s="214"/>
      <c r="G50" s="214"/>
      <c r="H50" s="84"/>
      <c r="I50" s="2"/>
    </row>
    <row r="51" spans="1:10" ht="18" customHeight="1" x14ac:dyDescent="0.25">
      <c r="A51" s="206" t="s">
        <v>82</v>
      </c>
      <c r="B51" s="207"/>
      <c r="C51" s="207"/>
      <c r="D51" s="207"/>
      <c r="E51" s="207"/>
      <c r="F51" s="207"/>
      <c r="G51" s="208"/>
      <c r="H51" s="80"/>
      <c r="I51" s="2"/>
    </row>
    <row r="52" spans="1:10" ht="37.5" customHeight="1" x14ac:dyDescent="0.25">
      <c r="A52" s="126" t="s">
        <v>25</v>
      </c>
      <c r="B52" s="127" t="s">
        <v>92</v>
      </c>
      <c r="C52" s="209" t="s">
        <v>113</v>
      </c>
      <c r="D52" s="209"/>
      <c r="E52" s="210" t="s">
        <v>114</v>
      </c>
      <c r="F52" s="210"/>
      <c r="G52" s="130" t="s">
        <v>115</v>
      </c>
      <c r="H52" s="86"/>
      <c r="I52" s="2"/>
    </row>
    <row r="53" spans="1:10" ht="15" customHeight="1" x14ac:dyDescent="0.25">
      <c r="A53" s="34" t="s">
        <v>54</v>
      </c>
      <c r="B53" s="29" t="s">
        <v>68</v>
      </c>
      <c r="C53" s="211"/>
      <c r="D53" s="211"/>
      <c r="E53" s="212"/>
      <c r="F53" s="213"/>
      <c r="G53" s="112">
        <f>C53*E53</f>
        <v>0</v>
      </c>
      <c r="H53" s="82"/>
      <c r="I53" s="2"/>
      <c r="J53" s="60"/>
    </row>
    <row r="54" spans="1:10" ht="24" x14ac:dyDescent="0.25">
      <c r="A54" s="168"/>
      <c r="B54" s="169"/>
      <c r="C54" s="104" t="s">
        <v>2</v>
      </c>
      <c r="D54" s="104" t="s">
        <v>15</v>
      </c>
      <c r="E54" s="28" t="s">
        <v>81</v>
      </c>
      <c r="F54" s="169" t="s">
        <v>53</v>
      </c>
      <c r="G54" s="170"/>
      <c r="H54" s="81"/>
      <c r="I54" s="2"/>
      <c r="J54" s="26"/>
    </row>
    <row r="55" spans="1:10" ht="15" customHeight="1" x14ac:dyDescent="0.25">
      <c r="A55" s="27" t="s">
        <v>56</v>
      </c>
      <c r="B55" s="21" t="s">
        <v>69</v>
      </c>
      <c r="C55" s="30" t="s">
        <v>33</v>
      </c>
      <c r="D55" s="110"/>
      <c r="E55" s="45">
        <v>6.38</v>
      </c>
      <c r="F55" s="171">
        <f>D55*E55</f>
        <v>0</v>
      </c>
      <c r="G55" s="172"/>
      <c r="H55" s="87"/>
      <c r="I55" s="35"/>
    </row>
    <row r="56" spans="1:10" ht="15" customHeight="1" x14ac:dyDescent="0.25">
      <c r="A56" s="27" t="s">
        <v>58</v>
      </c>
      <c r="B56" s="36" t="s">
        <v>70</v>
      </c>
      <c r="C56" s="30" t="s">
        <v>63</v>
      </c>
      <c r="D56" s="111"/>
      <c r="E56" s="45"/>
      <c r="F56" s="171">
        <f>D55*E56</f>
        <v>0</v>
      </c>
      <c r="G56" s="172"/>
      <c r="H56" s="87"/>
      <c r="I56" s="35"/>
    </row>
    <row r="57" spans="1:10" ht="18" customHeight="1" thickBot="1" x14ac:dyDescent="0.3">
      <c r="A57" s="173" t="s">
        <v>71</v>
      </c>
      <c r="B57" s="174"/>
      <c r="C57" s="174"/>
      <c r="D57" s="174"/>
      <c r="E57" s="174"/>
      <c r="F57" s="175">
        <f>SUM(G53,F55,F56)</f>
        <v>0</v>
      </c>
      <c r="G57" s="176"/>
      <c r="H57" s="83"/>
      <c r="I57" s="35"/>
    </row>
    <row r="58" spans="1:10" ht="15" customHeight="1" thickBot="1" x14ac:dyDescent="0.3">
      <c r="A58" s="180"/>
      <c r="B58" s="180"/>
      <c r="C58" s="180"/>
      <c r="D58" s="180"/>
      <c r="E58" s="180"/>
      <c r="F58" s="180"/>
      <c r="G58" s="180"/>
      <c r="H58" s="79"/>
      <c r="I58" s="2"/>
    </row>
    <row r="59" spans="1:10" ht="18" customHeight="1" x14ac:dyDescent="0.25">
      <c r="A59" s="177" t="s">
        <v>3</v>
      </c>
      <c r="B59" s="178"/>
      <c r="C59" s="178"/>
      <c r="D59" s="178"/>
      <c r="E59" s="178"/>
      <c r="F59" s="178"/>
      <c r="G59" s="179"/>
      <c r="H59" s="88"/>
      <c r="I59" s="2"/>
    </row>
    <row r="60" spans="1:10" ht="13.5" customHeight="1" x14ac:dyDescent="0.25">
      <c r="A60" s="131" t="s">
        <v>25</v>
      </c>
      <c r="B60" s="181" t="s">
        <v>92</v>
      </c>
      <c r="C60" s="181"/>
      <c r="D60" s="181"/>
      <c r="E60" s="182" t="s">
        <v>116</v>
      </c>
      <c r="F60" s="182"/>
      <c r="G60" s="183"/>
      <c r="H60" s="89"/>
      <c r="I60" s="2"/>
    </row>
    <row r="61" spans="1:10" x14ac:dyDescent="0.25">
      <c r="A61" s="34">
        <v>1</v>
      </c>
      <c r="B61" s="162" t="s">
        <v>72</v>
      </c>
      <c r="C61" s="162"/>
      <c r="D61" s="162"/>
      <c r="E61" s="163">
        <f>I23</f>
        <v>0</v>
      </c>
      <c r="F61" s="163"/>
      <c r="G61" s="164"/>
      <c r="H61" s="90"/>
      <c r="I61" s="2"/>
    </row>
    <row r="62" spans="1:10" ht="15" customHeight="1" x14ac:dyDescent="0.25">
      <c r="A62" s="34">
        <v>2</v>
      </c>
      <c r="B62" s="165" t="s">
        <v>73</v>
      </c>
      <c r="C62" s="165"/>
      <c r="D62" s="165"/>
      <c r="E62" s="166">
        <f>G37</f>
        <v>0</v>
      </c>
      <c r="F62" s="166"/>
      <c r="G62" s="167"/>
      <c r="H62" s="91"/>
      <c r="I62" s="2"/>
    </row>
    <row r="63" spans="1:10" ht="15" customHeight="1" x14ac:dyDescent="0.25">
      <c r="A63" s="34">
        <v>3</v>
      </c>
      <c r="B63" s="165" t="s">
        <v>74</v>
      </c>
      <c r="C63" s="165"/>
      <c r="D63" s="165"/>
      <c r="E63" s="166">
        <f>F44</f>
        <v>0</v>
      </c>
      <c r="F63" s="166"/>
      <c r="G63" s="167"/>
      <c r="H63" s="91"/>
      <c r="I63" s="2"/>
    </row>
    <row r="64" spans="1:10" ht="30" customHeight="1" x14ac:dyDescent="0.25">
      <c r="A64" s="34">
        <v>4</v>
      </c>
      <c r="B64" s="198" t="s">
        <v>75</v>
      </c>
      <c r="C64" s="198"/>
      <c r="D64" s="198"/>
      <c r="E64" s="166">
        <f>F49</f>
        <v>0</v>
      </c>
      <c r="F64" s="166"/>
      <c r="G64" s="167"/>
      <c r="H64" s="91"/>
      <c r="I64" s="2"/>
    </row>
    <row r="65" spans="1:12" ht="15" customHeight="1" x14ac:dyDescent="0.25">
      <c r="A65" s="34">
        <v>5</v>
      </c>
      <c r="B65" s="165" t="s">
        <v>76</v>
      </c>
      <c r="C65" s="165"/>
      <c r="D65" s="165"/>
      <c r="E65" s="166">
        <f>F57</f>
        <v>0</v>
      </c>
      <c r="F65" s="166"/>
      <c r="G65" s="167"/>
      <c r="H65" s="91"/>
      <c r="I65" s="37"/>
    </row>
    <row r="66" spans="1:12" ht="18" customHeight="1" x14ac:dyDescent="0.25">
      <c r="A66" s="199" t="s">
        <v>77</v>
      </c>
      <c r="B66" s="200"/>
      <c r="C66" s="200"/>
      <c r="D66" s="200"/>
      <c r="E66" s="201">
        <f>SUM(E61:G65)</f>
        <v>0</v>
      </c>
      <c r="F66" s="201"/>
      <c r="G66" s="202"/>
      <c r="H66" s="92"/>
      <c r="I66" s="37"/>
    </row>
    <row r="67" spans="1:12" ht="18" customHeight="1" thickBot="1" x14ac:dyDescent="0.3">
      <c r="A67" s="107" t="s">
        <v>118</v>
      </c>
      <c r="B67" s="108"/>
      <c r="C67" s="108"/>
      <c r="D67" s="109">
        <v>1.2503</v>
      </c>
      <c r="E67" s="203">
        <f>E66*D67</f>
        <v>0</v>
      </c>
      <c r="F67" s="203"/>
      <c r="G67" s="204"/>
      <c r="H67" s="92"/>
      <c r="I67" s="2"/>
    </row>
    <row r="68" spans="1:12" ht="15" customHeight="1" thickBot="1" x14ac:dyDescent="0.3">
      <c r="A68" s="205"/>
      <c r="B68" s="205"/>
      <c r="C68" s="205"/>
      <c r="D68" s="205"/>
      <c r="E68" s="205"/>
      <c r="F68" s="205"/>
      <c r="G68" s="205"/>
      <c r="H68" s="93"/>
      <c r="I68" s="35"/>
    </row>
    <row r="69" spans="1:12" ht="17.25" customHeight="1" x14ac:dyDescent="0.25">
      <c r="A69" s="196" t="s">
        <v>92</v>
      </c>
      <c r="B69" s="197"/>
      <c r="C69" s="105" t="s">
        <v>91</v>
      </c>
      <c r="D69" s="38" t="s">
        <v>104</v>
      </c>
      <c r="E69" s="178" t="s">
        <v>117</v>
      </c>
      <c r="F69" s="178"/>
      <c r="G69" s="179"/>
      <c r="H69" s="72"/>
      <c r="I69" s="102"/>
      <c r="J69" s="103"/>
      <c r="K69" s="103"/>
    </row>
    <row r="70" spans="1:12" ht="17.25" customHeight="1" thickBot="1" x14ac:dyDescent="0.3">
      <c r="A70" s="185" t="s">
        <v>78</v>
      </c>
      <c r="B70" s="186"/>
      <c r="C70" s="39" t="s">
        <v>2</v>
      </c>
      <c r="D70" s="40">
        <v>100</v>
      </c>
      <c r="E70" s="187">
        <f>E67/D70</f>
        <v>0</v>
      </c>
      <c r="F70" s="187"/>
      <c r="G70" s="188"/>
      <c r="H70" s="74"/>
      <c r="I70" s="2"/>
    </row>
    <row r="71" spans="1:12" x14ac:dyDescent="0.25">
      <c r="A71" s="194"/>
      <c r="B71" s="194"/>
      <c r="C71" s="194"/>
      <c r="D71" s="194"/>
      <c r="E71" s="194"/>
      <c r="F71" s="194"/>
      <c r="G71" s="194"/>
      <c r="H71" s="70"/>
      <c r="J71" s="41"/>
      <c r="K71" s="41"/>
      <c r="L71" s="41"/>
    </row>
    <row r="72" spans="1:12" x14ac:dyDescent="0.25">
      <c r="A72" s="149"/>
      <c r="B72" s="149"/>
      <c r="C72" s="149"/>
      <c r="D72" s="149"/>
      <c r="E72" s="149"/>
      <c r="F72" s="149"/>
      <c r="G72" s="149"/>
      <c r="H72" s="149"/>
      <c r="J72" s="41"/>
      <c r="K72" s="41"/>
      <c r="L72" s="41"/>
    </row>
    <row r="73" spans="1:12" x14ac:dyDescent="0.25">
      <c r="A73" s="149"/>
      <c r="B73" s="149"/>
      <c r="C73" s="149"/>
      <c r="D73" s="149"/>
      <c r="E73" s="149"/>
      <c r="F73" s="149"/>
      <c r="G73" s="149"/>
      <c r="H73" s="149"/>
      <c r="J73" s="41"/>
      <c r="K73" s="41"/>
      <c r="L73" s="41"/>
    </row>
    <row r="74" spans="1:12" x14ac:dyDescent="0.25">
      <c r="A74" s="149"/>
      <c r="B74" s="149"/>
      <c r="C74" s="149"/>
      <c r="D74" s="149"/>
      <c r="E74" s="149"/>
      <c r="F74" s="149"/>
      <c r="G74" s="149"/>
      <c r="H74" s="149"/>
      <c r="J74" s="41"/>
      <c r="K74" s="41"/>
      <c r="L74" s="41"/>
    </row>
    <row r="75" spans="1:12" x14ac:dyDescent="0.25">
      <c r="A75" s="149"/>
      <c r="B75" s="149"/>
      <c r="C75" s="149"/>
      <c r="D75" s="149"/>
      <c r="E75" s="149"/>
      <c r="F75" s="149"/>
      <c r="G75" s="149"/>
      <c r="H75" s="149"/>
      <c r="J75" s="41"/>
      <c r="K75" s="41"/>
      <c r="L75" s="41"/>
    </row>
    <row r="76" spans="1:12" x14ac:dyDescent="0.25">
      <c r="A76" s="149"/>
      <c r="B76" s="149"/>
      <c r="C76" s="149"/>
      <c r="D76" s="149"/>
      <c r="E76" s="149"/>
      <c r="F76" s="149"/>
      <c r="G76" s="149"/>
      <c r="H76" s="149"/>
      <c r="J76" s="41"/>
      <c r="K76" s="41"/>
      <c r="L76" s="41"/>
    </row>
    <row r="77" spans="1:12" x14ac:dyDescent="0.25">
      <c r="A77" s="149"/>
      <c r="B77" s="149"/>
      <c r="C77" s="149"/>
      <c r="D77" s="149"/>
      <c r="E77" s="149"/>
      <c r="F77" s="149"/>
      <c r="G77" s="149"/>
      <c r="H77" s="149"/>
      <c r="J77" s="41"/>
      <c r="K77" s="41"/>
      <c r="L77" s="41"/>
    </row>
    <row r="78" spans="1:12" x14ac:dyDescent="0.25">
      <c r="A78" s="195"/>
      <c r="B78" s="195"/>
      <c r="C78" s="195"/>
      <c r="D78" s="195"/>
      <c r="E78" s="195"/>
      <c r="F78" s="195"/>
      <c r="G78" s="195"/>
      <c r="H78" s="98"/>
      <c r="J78" s="41"/>
      <c r="K78" s="41"/>
      <c r="L78" s="41"/>
    </row>
    <row r="79" spans="1:12" x14ac:dyDescent="0.25">
      <c r="A79" s="189" t="s">
        <v>94</v>
      </c>
      <c r="B79" s="189"/>
      <c r="C79" s="189"/>
      <c r="D79" s="189"/>
      <c r="E79" s="189"/>
      <c r="F79" s="189"/>
      <c r="G79" s="189"/>
      <c r="H79" s="98"/>
      <c r="J79" s="41"/>
      <c r="K79" s="41"/>
      <c r="L79" s="41"/>
    </row>
    <row r="80" spans="1:12" x14ac:dyDescent="0.25">
      <c r="A80" s="192" t="s">
        <v>133</v>
      </c>
      <c r="B80" s="192"/>
      <c r="C80" s="192"/>
      <c r="D80" s="192"/>
      <c r="E80" s="192"/>
      <c r="F80" s="192"/>
      <c r="G80" s="192"/>
      <c r="H80" s="66"/>
    </row>
    <row r="81" spans="1:9" x14ac:dyDescent="0.25">
      <c r="A81" s="150"/>
      <c r="B81" s="150"/>
      <c r="C81" s="150"/>
      <c r="D81" s="150"/>
      <c r="E81" s="150"/>
      <c r="F81" s="150"/>
      <c r="G81" s="150"/>
      <c r="H81" s="66"/>
    </row>
    <row r="82" spans="1:9" x14ac:dyDescent="0.25">
      <c r="A82" s="150"/>
      <c r="B82" s="150"/>
      <c r="C82" s="150"/>
      <c r="D82" s="150"/>
      <c r="E82" s="150"/>
      <c r="F82" s="150"/>
      <c r="G82" s="150"/>
      <c r="H82" s="66"/>
    </row>
    <row r="83" spans="1:9" x14ac:dyDescent="0.25">
      <c r="A83" s="150"/>
      <c r="B83" s="150"/>
      <c r="C83" s="150"/>
      <c r="D83" s="150"/>
      <c r="E83" s="150"/>
      <c r="F83" s="150"/>
      <c r="G83" s="150"/>
      <c r="H83" s="66"/>
    </row>
    <row r="84" spans="1:9" x14ac:dyDescent="0.25">
      <c r="A84" s="150"/>
      <c r="B84" s="150"/>
      <c r="C84" s="150"/>
      <c r="D84" s="150"/>
      <c r="E84" s="150"/>
      <c r="F84" s="150"/>
      <c r="G84" s="150"/>
      <c r="H84" s="66"/>
    </row>
    <row r="85" spans="1:9" x14ac:dyDescent="0.25">
      <c r="A85" s="150"/>
      <c r="B85" s="150"/>
      <c r="C85" s="150"/>
      <c r="D85" s="150"/>
      <c r="E85" s="150"/>
      <c r="F85" s="150"/>
      <c r="G85" s="150"/>
      <c r="H85" s="66"/>
    </row>
    <row r="86" spans="1:9" x14ac:dyDescent="0.25">
      <c r="A86" s="150"/>
      <c r="B86" s="150"/>
      <c r="C86" s="150"/>
      <c r="D86" s="150"/>
      <c r="E86" s="150"/>
      <c r="F86" s="150"/>
      <c r="G86" s="150"/>
      <c r="H86" s="66"/>
    </row>
    <row r="87" spans="1:9" x14ac:dyDescent="0.25">
      <c r="A87" s="150"/>
      <c r="B87" s="150"/>
      <c r="C87" s="150"/>
      <c r="D87" s="150"/>
      <c r="E87" s="150"/>
      <c r="F87" s="150"/>
      <c r="G87" s="150"/>
      <c r="H87" s="66"/>
    </row>
    <row r="88" spans="1:9" x14ac:dyDescent="0.25">
      <c r="H88" s="67"/>
      <c r="I88" s="42"/>
    </row>
    <row r="89" spans="1:9" x14ac:dyDescent="0.25">
      <c r="A89" s="189" t="s">
        <v>132</v>
      </c>
      <c r="B89" s="189"/>
      <c r="C89" s="189"/>
      <c r="D89" s="189"/>
      <c r="E89" s="189"/>
      <c r="F89" s="189"/>
      <c r="G89" s="189"/>
      <c r="H89" s="63"/>
      <c r="I89" s="43"/>
    </row>
    <row r="90" spans="1:9" x14ac:dyDescent="0.25">
      <c r="A90" s="192" t="s">
        <v>134</v>
      </c>
      <c r="B90" s="192"/>
      <c r="C90" s="192"/>
      <c r="D90" s="192"/>
      <c r="E90" s="192"/>
      <c r="F90" s="192"/>
      <c r="G90" s="192"/>
      <c r="H90" s="68"/>
      <c r="I90" s="42"/>
    </row>
    <row r="91" spans="1:9" x14ac:dyDescent="0.25">
      <c r="A91" s="190"/>
      <c r="B91" s="190"/>
      <c r="C91" s="190"/>
      <c r="D91" s="190"/>
      <c r="E91" s="190"/>
      <c r="F91" s="190"/>
      <c r="G91" s="190"/>
      <c r="H91" s="64"/>
    </row>
    <row r="92" spans="1:9" x14ac:dyDescent="0.25">
      <c r="A92" s="191"/>
      <c r="B92" s="191"/>
      <c r="C92" s="191"/>
      <c r="D92" s="191"/>
      <c r="E92" s="191"/>
      <c r="F92" s="191"/>
      <c r="G92" s="191"/>
      <c r="H92" s="65"/>
      <c r="I92" s="44"/>
    </row>
    <row r="93" spans="1:9" x14ac:dyDescent="0.25">
      <c r="A93" s="193"/>
      <c r="B93" s="193"/>
      <c r="C93" s="193"/>
      <c r="D93" s="193"/>
      <c r="E93" s="193"/>
      <c r="F93" s="193"/>
      <c r="G93" s="193"/>
      <c r="H93" s="69"/>
    </row>
    <row r="94" spans="1:9" x14ac:dyDescent="0.25">
      <c r="B94" s="184"/>
      <c r="C94" s="184"/>
      <c r="D94" s="184"/>
      <c r="E94" s="184"/>
      <c r="F94" s="184"/>
    </row>
  </sheetData>
  <mergeCells count="81">
    <mergeCell ref="A1:I1"/>
    <mergeCell ref="A2:I2"/>
    <mergeCell ref="A3:I3"/>
    <mergeCell ref="B5:I5"/>
    <mergeCell ref="A24:G24"/>
    <mergeCell ref="A4:I4"/>
    <mergeCell ref="C34:D34"/>
    <mergeCell ref="E34:G34"/>
    <mergeCell ref="A25:G25"/>
    <mergeCell ref="A6:I6"/>
    <mergeCell ref="A8:I8"/>
    <mergeCell ref="A23:E23"/>
    <mergeCell ref="A30:F30"/>
    <mergeCell ref="C31:D31"/>
    <mergeCell ref="C32:D32"/>
    <mergeCell ref="C33:D33"/>
    <mergeCell ref="E33:F33"/>
    <mergeCell ref="C35:D35"/>
    <mergeCell ref="E35:F36"/>
    <mergeCell ref="G35:G36"/>
    <mergeCell ref="A36:B36"/>
    <mergeCell ref="C36:D36"/>
    <mergeCell ref="A37:F37"/>
    <mergeCell ref="A39:G39"/>
    <mergeCell ref="F40:G40"/>
    <mergeCell ref="F41:G41"/>
    <mergeCell ref="F48:G48"/>
    <mergeCell ref="A38:G38"/>
    <mergeCell ref="A45:G45"/>
    <mergeCell ref="F47:G47"/>
    <mergeCell ref="F42:G42"/>
    <mergeCell ref="F43:G43"/>
    <mergeCell ref="A44:E44"/>
    <mergeCell ref="F44:G44"/>
    <mergeCell ref="A46:G46"/>
    <mergeCell ref="F49:G49"/>
    <mergeCell ref="A51:G51"/>
    <mergeCell ref="C52:D52"/>
    <mergeCell ref="E52:F52"/>
    <mergeCell ref="C53:D53"/>
    <mergeCell ref="E53:F53"/>
    <mergeCell ref="A50:G50"/>
    <mergeCell ref="A49:E49"/>
    <mergeCell ref="A69:B69"/>
    <mergeCell ref="E69:G69"/>
    <mergeCell ref="B63:D63"/>
    <mergeCell ref="E63:G63"/>
    <mergeCell ref="B64:D64"/>
    <mergeCell ref="E64:G64"/>
    <mergeCell ref="B65:D65"/>
    <mergeCell ref="E65:G65"/>
    <mergeCell ref="A66:D66"/>
    <mergeCell ref="E66:G66"/>
    <mergeCell ref="E67:G67"/>
    <mergeCell ref="A68:G68"/>
    <mergeCell ref="B94:F94"/>
    <mergeCell ref="A70:B70"/>
    <mergeCell ref="E70:G70"/>
    <mergeCell ref="A89:G89"/>
    <mergeCell ref="A91:G91"/>
    <mergeCell ref="A92:G92"/>
    <mergeCell ref="A80:G80"/>
    <mergeCell ref="A90:G90"/>
    <mergeCell ref="A93:G93"/>
    <mergeCell ref="A71:G71"/>
    <mergeCell ref="A78:G78"/>
    <mergeCell ref="A79:G79"/>
    <mergeCell ref="B61:D61"/>
    <mergeCell ref="E61:G61"/>
    <mergeCell ref="B62:D62"/>
    <mergeCell ref="E62:G62"/>
    <mergeCell ref="A54:B54"/>
    <mergeCell ref="F54:G54"/>
    <mergeCell ref="F55:G55"/>
    <mergeCell ref="F56:G56"/>
    <mergeCell ref="A57:E57"/>
    <mergeCell ref="F57:G57"/>
    <mergeCell ref="A59:G59"/>
    <mergeCell ref="A58:G58"/>
    <mergeCell ref="B60:D60"/>
    <mergeCell ref="E60:G60"/>
  </mergeCells>
  <pageMargins left="1.1023622047244095" right="0.51181102362204722" top="0.59055118110236227" bottom="0.15748031496062992" header="0.23622047244094491" footer="0.15748031496062992"/>
  <pageSetup paperSize="9" scale="80" orientation="portrait" r:id="rId1"/>
  <rowBreaks count="1" manualBreakCount="1">
    <brk id="4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Curva ABC de Insumos (2)</vt:lpstr>
      <vt:lpstr>Adm.Local.Empresa</vt:lpstr>
      <vt:lpstr>Plan2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UFMA</cp:lastModifiedBy>
  <cp:lastPrinted>2022-10-29T13:12:37Z</cp:lastPrinted>
  <dcterms:created xsi:type="dcterms:W3CDTF">2009-07-14T23:27:44Z</dcterms:created>
  <dcterms:modified xsi:type="dcterms:W3CDTF">2022-10-29T19:01:16Z</dcterms:modified>
</cp:coreProperties>
</file>