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image/jpeg" PartName="/xl/media/image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QDAC-P1-1" sheetId="1" r:id="rId2"/>
    <sheet name="QDAC-P1-2" sheetId="2" r:id="rId3"/>
    <sheet name="QDAC-P2-1" sheetId="3" r:id="rId4"/>
    <sheet name="QDAC-P2-2" sheetId="4" r:id="rId5"/>
    <sheet name="QDAC-P2-3" sheetId="5" r:id="rId6"/>
    <sheet name="QDAC-T-1" sheetId="6" r:id="rId7"/>
    <sheet name="QDAC-T-2" sheetId="7" r:id="rId8"/>
    <sheet name="QDG-P1" sheetId="8" r:id="rId9"/>
    <sheet name="QDG-P2" sheetId="9" r:id="rId10"/>
    <sheet name="QDG-SUB" sheetId="10" r:id="rId11"/>
    <sheet name="QDG-T" sheetId="11" r:id="rId12"/>
    <sheet name="QDINF-T-2" sheetId="12" r:id="rId13"/>
    <sheet name="QDLF-P1-LAB-1" sheetId="13" r:id="rId14"/>
    <sheet name="QDLF-P1-LAB-2" sheetId="14" r:id="rId15"/>
    <sheet name="QDLF-P1-LAB-4" sheetId="15" r:id="rId16"/>
    <sheet name="QDLF-P1-LAB-5" sheetId="16" r:id="rId17"/>
    <sheet name="QDLF-SUB-AE" sheetId="17" r:id="rId18"/>
    <sheet name="QDLF-SUB-LAB1" sheetId="18" r:id="rId19"/>
    <sheet name="QDLF-SUB-LAB2" sheetId="19" r:id="rId20"/>
    <sheet name="QDLF-SUB-LAB3" sheetId="20" r:id="rId21"/>
    <sheet name="QGBT" sheetId="21" r:id="rId22"/>
    <sheet name="TOTAL" sheetId="22" r:id="rId23"/>
  </sheets>
  <calcPr fullCalcOnLoad="1"/>
</workbook>
</file>

<file path=xl/sharedStrings.xml><?xml version="1.0" encoding="utf-8"?>
<sst xmlns="http://schemas.openxmlformats.org/spreadsheetml/2006/main" count="97" uniqueCount="97">
  <si>
    <t>RESUMO DE FIAÇÃO POR CIRCUITO: QDAC-P1-1</t>
  </si>
  <si>
    <t>RESUMO DE FIAÇÃO GERAL: QDAC-P1-1</t>
  </si>
  <si>
    <t>Circuito</t>
  </si>
  <si>
    <t>Descrição</t>
  </si>
  <si>
    <t>Seção do Cabo (mm²)</t>
  </si>
  <si>
    <t>Tipo de Cabo</t>
  </si>
  <si>
    <t>Cor</t>
  </si>
  <si>
    <t>Isolação</t>
  </si>
  <si>
    <t>Comprimento (m)</t>
  </si>
  <si>
    <t>Comprimento Corrigido (m)</t>
  </si>
  <si>
    <t>Ar Condicionado</t>
  </si>
  <si>
    <t>Fase A</t>
  </si>
  <si>
    <t>Vermelho</t>
  </si>
  <si>
    <t>PVC</t>
  </si>
  <si>
    <t>Neutro</t>
  </si>
  <si>
    <t>Azul</t>
  </si>
  <si>
    <t>Fase B</t>
  </si>
  <si>
    <t>Preto</t>
  </si>
  <si>
    <t>Terra</t>
  </si>
  <si>
    <t>Verde</t>
  </si>
  <si>
    <t>Fase C</t>
  </si>
  <si>
    <t>Branco</t>
  </si>
  <si>
    <t>RESUMO DE FIAÇÃO POR CIRCUITO: QDAC-P1-2</t>
  </si>
  <si>
    <t>RESUMO DE FIAÇÃO GERAL: QDAC-P1-2</t>
  </si>
  <si>
    <t>RESUMO DE FIAÇÃO POR CIRCUITO: QDAC-P2-1</t>
  </si>
  <si>
    <t>RESUMO DE FIAÇÃO GERAL: QDAC-P2-1</t>
  </si>
  <si>
    <t>RESUMO DE FIAÇÃO POR CIRCUITO: QDAC-P2-2</t>
  </si>
  <si>
    <t>RESUMO DE FIAÇÃO GERAL: QDAC-P2-2</t>
  </si>
  <si>
    <t>RESUMO DE FIAÇÃO POR CIRCUITO: QDAC-P2-3</t>
  </si>
  <si>
    <t>RESUMO DE FIAÇÃO GERAL: QDAC-P2-3</t>
  </si>
  <si>
    <t>RESUMO DE FIAÇÃO POR CIRCUITO: QDAC-T-1</t>
  </si>
  <si>
    <t>RESUMO DE FIAÇÃO GERAL: QDAC-T-1</t>
  </si>
  <si>
    <t>RESUMO DE FIAÇÃO POR CIRCUITO: QDAC-T-2</t>
  </si>
  <si>
    <t>RESUMO DE FIAÇÃO GERAL: QDAC-T-2</t>
  </si>
  <si>
    <t>RESUMO DE FIAÇÃO POR CIRCUITO: QDG-P1</t>
  </si>
  <si>
    <t>RESUMO DE FIAÇÃO GERAL: QDG-P1</t>
  </si>
  <si>
    <t>QDLF-P1-LAB-1</t>
  </si>
  <si>
    <t>XLPE</t>
  </si>
  <si>
    <t>QDLF-P1-LAB-2</t>
  </si>
  <si>
    <t>QDLF-P1-LAB-4</t>
  </si>
  <si>
    <t>QDLF-P1-LAB-5</t>
  </si>
  <si>
    <t>QDAC-P1-1</t>
  </si>
  <si>
    <t>QDAC-P1-2</t>
  </si>
  <si>
    <t>QDLF-P1-LAB-3</t>
  </si>
  <si>
    <t>QDLF-P1-LAB-6</t>
  </si>
  <si>
    <t>RESUMO DE FIAÇÃO POR CIRCUITO: QDG-P2</t>
  </si>
  <si>
    <t>RESUMO DE FIAÇÃO GERAL: QDG-P2</t>
  </si>
  <si>
    <t>QDAC-P2-2</t>
  </si>
  <si>
    <t>QDAC-P2-3</t>
  </si>
  <si>
    <t>QDAC-P2-1</t>
  </si>
  <si>
    <t>RESUMO DE FIAÇÃO POR CIRCUITO: QDG-SUB</t>
  </si>
  <si>
    <t>RESUMO DE FIAÇÃO GERAL: QDG-SUB</t>
  </si>
  <si>
    <t>QDLF-SUB-AE</t>
  </si>
  <si>
    <t>QDLF-SUB-LAB1</t>
  </si>
  <si>
    <t>QDLF-SUB-LAB3</t>
  </si>
  <si>
    <t>QDLF-SUB-LAB2</t>
  </si>
  <si>
    <t>RESUMO DE FIAÇÃO POR CIRCUITO: QDG-T</t>
  </si>
  <si>
    <t>RESUMO DE FIAÇÃO GERAL: QDG-T</t>
  </si>
  <si>
    <t>QDAC-T-1</t>
  </si>
  <si>
    <t>QDINF-T-1</t>
  </si>
  <si>
    <t>QDINF-T-2</t>
  </si>
  <si>
    <t>QDLF-T-LABEC</t>
  </si>
  <si>
    <t>QDLF-T-LHICEAI</t>
  </si>
  <si>
    <t>QDLF-T-LABQ</t>
  </si>
  <si>
    <t>QDLF-T-LABEA</t>
  </si>
  <si>
    <t>QDAC-T-2</t>
  </si>
  <si>
    <t>RESUMO DE FIAÇÃO POR CIRCUITO: QDINF-T-2</t>
  </si>
  <si>
    <t>RESUMO DE FIAÇÃO GERAL: QDINF-T-2</t>
  </si>
  <si>
    <t>Iluminação+TUGs (Residencial)</t>
  </si>
  <si>
    <t>RESUMO DE FIAÇÃO POR CIRCUITO: QDLF-P1-LAB-1</t>
  </si>
  <si>
    <t>RESUMO DE FIAÇÃO GERAL: QDLF-P1-LAB-1</t>
  </si>
  <si>
    <t>RESUMO DE FIAÇÃO POR CIRCUITO: QDLF-P1-LAB-2</t>
  </si>
  <si>
    <t>RESUMO DE FIAÇÃO GERAL: QDLF-P1-LAB-2</t>
  </si>
  <si>
    <t>RESUMO DE FIAÇÃO POR CIRCUITO: QDLF-P1-LAB-4</t>
  </si>
  <si>
    <t>RESUMO DE FIAÇÃO GERAL: QDLF-P1-LAB-4</t>
  </si>
  <si>
    <t>RESUMO DE FIAÇÃO POR CIRCUITO: QDLF-P1-LAB-5</t>
  </si>
  <si>
    <t>RESUMO DE FIAÇÃO GERAL: QDLF-P1-LAB-5</t>
  </si>
  <si>
    <t>RESUMO DE FIAÇÃO POR CIRCUITO: QDLF-SUB-AE</t>
  </si>
  <si>
    <t>RESUMO DE FIAÇÃO GERAL: QDLF-SUB-AE</t>
  </si>
  <si>
    <t>Iluminação+TUGs</t>
  </si>
  <si>
    <t>Retorno</t>
  </si>
  <si>
    <t>Amarelo</t>
  </si>
  <si>
    <t>RESUMO DE FIAÇÃO POR CIRCUITO: QDLF-SUB-LAB1</t>
  </si>
  <si>
    <t>RESUMO DE FIAÇÃO GERAL: QDLF-SUB-LAB1</t>
  </si>
  <si>
    <t>RESUMO DE FIAÇÃO POR CIRCUITO: QDLF-SUB-LAB2</t>
  </si>
  <si>
    <t>RESUMO DE FIAÇÃO GERAL: QDLF-SUB-LAB2</t>
  </si>
  <si>
    <t>RESUMO DE FIAÇÃO POR CIRCUITO: QDLF-SUB-LAB3</t>
  </si>
  <si>
    <t>RESUMO DE FIAÇÃO GERAL: QDLF-SUB-LAB3</t>
  </si>
  <si>
    <t>RESUMO DE FIAÇÃO POR CIRCUITO: QGBT</t>
  </si>
  <si>
    <t>RESUMO DE FIAÇÃO GERAL: QGBT</t>
  </si>
  <si>
    <t>QDG-SUB</t>
  </si>
  <si>
    <t>QDG-P2</t>
  </si>
  <si>
    <t>QDG-P1</t>
  </si>
  <si>
    <t>QDG-T</t>
  </si>
  <si>
    <t>RESUMO GERAL DO PROJETO: Projeto de Instalações Elétricas</t>
  </si>
  <si>
    <t xml:space="preserve">Comprimento  (m)</t>
  </si>
  <si>
    <t xml:space="preserve">*Os valores de comprimento obtidos nesta planilha são o resultado do somatório dos comprimentos dos conduites e bandejas de cabos além das conexões de conduíte e de bandeja de cabos cujo Tipo de Parte é Cotovelo, União e Transição. As Conexões do tipo Cotovelo tem seu comprimento aproximado a um segmento de arco.
Os Comprimentos correspondem ao roteamento realizado pelos comandos Central de Documentação e Ajustar Rotas. Rotas realizadas fora destes comandos ocasionará inconsistências entre os dados presentes nesta planilha e os dados presentes no projeto.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</si>
</sst>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name val="Calibri"/>
    </font>
    <font>
      <sz val="10"/>
      <name val="Calibri"/>
    </font>
    <font>
      <b/>
      <sz val="12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DEDED" tint="0"/>
      </patternFill>
    </fill>
    <fill>
      <patternFill patternType="solid">
        <fgColor rgb="FFD8ECF6" tint="0"/>
      </patternFill>
    </fill>
    <fill>
      <patternFill patternType="solid">
        <fgColor rgb="FFFCF8E3" tint="0"/>
      </patternFill>
    </fill>
  </fills>
  <borders count="2">
    <border>
      <left/>
      <right/>
      <top/>
      <bottom/>
      <diagonal/>
    </border>
    <border>
      <left style="thin">
        <color rgb="FFCCCCCC" tint="0"/>
      </left>
      <right style="thin">
        <color rgb="FFCCCCCC" tint="0"/>
      </right>
      <top style="thin">
        <color rgb="FFCCCCCC" tint="0"/>
      </top>
      <bottom style="thin">
        <color rgb="FFCCCCCC" tint="0"/>
      </bottom>
      <diagonal/>
    </border>
  </borders>
  <cellStyleXfs count="4">
    <xf numFmtId="0" fontId="0"/>
    <xf numFmtId="0" fontId="1">
      <alignment horizontal="center" vertical="center"/>
    </xf>
    <xf numFmtId="0" fontId="2">
      <alignment horizontal="center" vertical="center"/>
    </xf>
    <xf numFmtId="0" fontId="3">
      <alignment horizontal="center" vertical="center" wrapText="1"/>
    </xf>
  </cellStyleXfs>
  <cellXfs count="15">
    <xf numFmtId="0" fontId="0"/>
    <xf numFmtId="0" applyNumberFormat="1" fontId="1" applyFont="1" xfId="1">
      <alignment horizontal="center" vertical="center"/>
    </xf>
    <xf numFmtId="0" applyNumberFormat="1" fontId="2" applyFont="1" xfId="2">
      <alignment horizontal="center" vertical="center"/>
    </xf>
    <xf numFmtId="0" applyNumberFormat="1" fontId="3" applyFont="1" xfId="3">
      <alignment horizontal="center" vertical="center" wrapText="1"/>
    </xf>
    <xf numFmtId="0" applyNumberFormat="1" fontId="3" applyFont="1" borderId="1" applyBorder="1" xfId="3">
      <alignment horizontal="center" vertical="center" wrapText="1"/>
    </xf>
    <xf numFmtId="0" applyNumberFormat="1" fontId="2" applyFont="1" fillId="2" applyFill="1" borderId="1" applyBorder="1" xfId="2">
      <alignment horizontal="center" vertical="center"/>
    </xf>
    <xf numFmtId="0" applyNumberFormat="1" fontId="1" applyFont="1" fillId="3" applyFill="1" borderId="1" applyBorder="1" xfId="1">
      <alignment horizontal="center" vertical="center"/>
    </xf>
    <xf numFmtId="0" applyNumberFormat="1" fontId="1" applyFont="1" fillId="3" applyFill="1" borderId="1" applyBorder="1" xfId="1">
      <alignment horizontal="left" vertical="center" wrapText="1"/>
    </xf>
    <xf numFmtId="164" applyNumberFormat="1" fontId="1" applyFont="1" fillId="3" applyFill="1" borderId="1" applyBorder="1" xfId="1">
      <alignment horizontal="center" vertical="center"/>
    </xf>
    <xf numFmtId="4" applyNumberFormat="1" fontId="1" applyFont="1" fillId="3" applyFill="1" borderId="1" applyBorder="1" xfId="1">
      <alignment horizontal="center" vertical="center"/>
    </xf>
    <xf numFmtId="0" applyNumberFormat="1" fontId="1" applyFont="1" fillId="4" applyFill="1" borderId="1" applyBorder="1" xfId="1">
      <alignment horizontal="center" vertical="center"/>
    </xf>
    <xf numFmtId="0" applyNumberFormat="1" fontId="1" applyFont="1" fillId="4" applyFill="1" borderId="1" applyBorder="1" xfId="1">
      <alignment horizontal="left" vertical="center" wrapText="1"/>
    </xf>
    <xf numFmtId="164" applyNumberFormat="1" fontId="1" applyFont="1" fillId="4" applyFill="1" borderId="1" applyBorder="1" xfId="1">
      <alignment horizontal="center" vertical="center"/>
    </xf>
    <xf numFmtId="4" applyNumberFormat="1" fontId="1" applyFont="1" fillId="4" applyFill="1" borderId="1" applyBorder="1" xfId="1">
      <alignment horizontal="center" vertical="center"/>
    </xf>
    <xf numFmtId="0" applyNumberFormat="1" fontId="1" applyFont="1" fillId="2" applyFill="1" borderId="1" applyBorder="1" xfId="1">
      <alignment horizontal="left" vertical="top" wrapText="1"/>
    </xf>
  </cellXfs>
  <cellStyles count="4">
    <cellStyle name="Normal" xfId="0" builtinId="0"/>
    <cellStyle name="styleRegular10UR" xfId="1"/>
    <cellStyle name="styleBold12UR" xfId="2"/>
    <cellStyle name="styleBold14UR" xfId="3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0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9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0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1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2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3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4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5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6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7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8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19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20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609600</xdr:colOff>
      <xdr:row>0</xdr:row>
      <xdr:rowOff>85725</xdr:rowOff>
    </xdr:from>
    <xdr:to>
      <xdr:col>0</xdr:col>
      <xdr:colOff>1066800</xdr:colOff>
      <xdr:row>2</xdr:row>
      <xdr:rowOff>66675</xdr:rowOff>
    </xdr:to>
    <xdr:pic>
      <xdr:nvPicPr>
        <xdr:cNvPr id="21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2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3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4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5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6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7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171450</xdr:colOff>
      <xdr:row>0</xdr:row>
      <xdr:rowOff>85725</xdr:rowOff>
    </xdr:from>
    <xdr:to>
      <xdr:col>0</xdr:col>
      <xdr:colOff>628650</xdr:colOff>
      <xdr:row>2</xdr:row>
      <xdr:rowOff>66675</xdr:rowOff>
    </xdr:to>
    <xdr:pic>
      <xdr:nvPicPr>
        <xdr:cNvPr id="8" descr="" name="OFEletrico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46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</row>
    <row r="2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</row>
    <row r="3">
      <c r="B3" s="4" t="s">
        <v>0</v>
      </c>
      <c r="C3" s="4" t="s">
        <v>0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10</v>
      </c>
      <c r="C5" s="8">
        <v>4</v>
      </c>
      <c r="D5" s="6" t="s">
        <v>11</v>
      </c>
      <c r="E5" s="6" t="s">
        <v>12</v>
      </c>
      <c r="F5" s="6" t="s">
        <v>13</v>
      </c>
      <c r="G5" s="9">
        <v>35.05</v>
      </c>
      <c r="H5" s="9">
        <v>42.059999999999995</v>
      </c>
      <c r="J5" s="8">
        <v>2.5</v>
      </c>
      <c r="K5" s="6" t="s">
        <v>11</v>
      </c>
      <c r="L5" s="6" t="s">
        <v>12</v>
      </c>
      <c r="M5" s="6" t="s">
        <v>13</v>
      </c>
      <c r="N5" s="9">
        <v>94.0802641319117</v>
      </c>
      <c r="O5" s="9">
        <v>112.89631695829404</v>
      </c>
    </row>
    <row r="6">
      <c r="A6" s="6">
        <f t="shared" si="1"/>
      </c>
      <c r="B6" s="7" t="s">
        <v>10</v>
      </c>
      <c r="C6" s="8">
        <v>4</v>
      </c>
      <c r="D6" s="6" t="s">
        <v>14</v>
      </c>
      <c r="E6" s="6" t="s">
        <v>15</v>
      </c>
      <c r="F6" s="6" t="s">
        <v>13</v>
      </c>
      <c r="G6" s="9">
        <v>35.05</v>
      </c>
      <c r="H6" s="9">
        <v>42.059999999999995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85.37921742221674</v>
      </c>
      <c r="O6" s="13">
        <v>102.45506090666008</v>
      </c>
    </row>
    <row r="7">
      <c r="A7" s="6">
        <f t="shared" si="1"/>
      </c>
      <c r="B7" s="7" t="s">
        <v>10</v>
      </c>
      <c r="C7" s="8">
        <v>4</v>
      </c>
      <c r="D7" s="6" t="s">
        <v>18</v>
      </c>
      <c r="E7" s="6" t="s">
        <v>19</v>
      </c>
      <c r="F7" s="6" t="s">
        <v>13</v>
      </c>
      <c r="G7" s="9">
        <v>35.05</v>
      </c>
      <c r="H7" s="9">
        <v>42.059999999999995</v>
      </c>
      <c r="J7" s="8">
        <v>2.5</v>
      </c>
      <c r="K7" s="6" t="s">
        <v>20</v>
      </c>
      <c r="L7" s="6" t="s">
        <v>21</v>
      </c>
      <c r="M7" s="6" t="s">
        <v>13</v>
      </c>
      <c r="N7" s="9">
        <v>57.78811195417817</v>
      </c>
      <c r="O7" s="9">
        <v>69.3457343450138</v>
      </c>
    </row>
    <row r="8">
      <c r="A8" s="10">
        <f ref="A8:A10" t="shared" si="2">="2"</f>
      </c>
      <c r="B8" s="11" t="s">
        <v>10</v>
      </c>
      <c r="C8" s="12">
        <v>4</v>
      </c>
      <c r="D8" s="10" t="s">
        <v>16</v>
      </c>
      <c r="E8" s="10" t="s">
        <v>17</v>
      </c>
      <c r="F8" s="10" t="s">
        <v>13</v>
      </c>
      <c r="G8" s="13">
        <v>33.04</v>
      </c>
      <c r="H8" s="13">
        <v>39.647999999999996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237.24759350830666</v>
      </c>
      <c r="O8" s="13">
        <v>284.697112209968</v>
      </c>
    </row>
    <row r="9">
      <c r="A9" s="10">
        <f t="shared" si="2"/>
      </c>
      <c r="B9" s="11" t="s">
        <v>10</v>
      </c>
      <c r="C9" s="12">
        <v>4</v>
      </c>
      <c r="D9" s="10" t="s">
        <v>14</v>
      </c>
      <c r="E9" s="10" t="s">
        <v>15</v>
      </c>
      <c r="F9" s="10" t="s">
        <v>13</v>
      </c>
      <c r="G9" s="13">
        <v>33.04</v>
      </c>
      <c r="H9" s="13">
        <v>39.647999999999996</v>
      </c>
      <c r="J9" s="8">
        <v>2.5</v>
      </c>
      <c r="K9" s="6" t="s">
        <v>18</v>
      </c>
      <c r="L9" s="6" t="s">
        <v>19</v>
      </c>
      <c r="M9" s="6" t="s">
        <v>13</v>
      </c>
      <c r="N9" s="9">
        <v>237.24759350830666</v>
      </c>
      <c r="O9" s="9">
        <v>284.697112209968</v>
      </c>
    </row>
    <row r="10">
      <c r="A10" s="10">
        <f t="shared" si="2"/>
      </c>
      <c r="B10" s="11" t="s">
        <v>10</v>
      </c>
      <c r="C10" s="12">
        <v>4</v>
      </c>
      <c r="D10" s="10" t="s">
        <v>18</v>
      </c>
      <c r="E10" s="10" t="s">
        <v>19</v>
      </c>
      <c r="F10" s="10" t="s">
        <v>13</v>
      </c>
      <c r="G10" s="13">
        <v>33.04</v>
      </c>
      <c r="H10" s="13">
        <v>39.647999999999996</v>
      </c>
      <c r="J10" s="12">
        <v>4</v>
      </c>
      <c r="K10" s="10" t="s">
        <v>11</v>
      </c>
      <c r="L10" s="10" t="s">
        <v>12</v>
      </c>
      <c r="M10" s="10" t="s">
        <v>13</v>
      </c>
      <c r="N10" s="13">
        <v>71.157385808621086</v>
      </c>
      <c r="O10" s="13">
        <v>85.3888629703453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34.08</v>
      </c>
      <c r="H11" s="9">
        <v>40.895999999999994</v>
      </c>
      <c r="J11" s="8">
        <v>4</v>
      </c>
      <c r="K11" s="6" t="s">
        <v>16</v>
      </c>
      <c r="L11" s="6" t="s">
        <v>17</v>
      </c>
      <c r="M11" s="6" t="s">
        <v>13</v>
      </c>
      <c r="N11" s="9">
        <v>59.108709693994221</v>
      </c>
      <c r="O11" s="9">
        <v>70.930451632793066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34.08</v>
      </c>
      <c r="H12" s="9">
        <v>40.895999999999994</v>
      </c>
      <c r="J12" s="12">
        <v>4</v>
      </c>
      <c r="K12" s="10" t="s">
        <v>20</v>
      </c>
      <c r="L12" s="10" t="s">
        <v>21</v>
      </c>
      <c r="M12" s="10" t="s">
        <v>13</v>
      </c>
      <c r="N12" s="13">
        <v>34.076388339558996</v>
      </c>
      <c r="O12" s="13">
        <v>40.891666007470796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34.08</v>
      </c>
      <c r="H13" s="9">
        <v>40.895999999999994</v>
      </c>
      <c r="J13" s="8">
        <v>4</v>
      </c>
      <c r="K13" s="6" t="s">
        <v>14</v>
      </c>
      <c r="L13" s="6" t="s">
        <v>15</v>
      </c>
      <c r="M13" s="6" t="s">
        <v>13</v>
      </c>
      <c r="N13" s="9">
        <v>164.34248384217432</v>
      </c>
      <c r="O13" s="9">
        <v>197.21098061060917</v>
      </c>
    </row>
    <row r="14">
      <c r="A14" s="10">
        <f ref="A14:A16" t="shared" si="4">="4"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36.11</v>
      </c>
      <c r="H14" s="13">
        <v>43.332</v>
      </c>
      <c r="J14" s="12">
        <v>4</v>
      </c>
      <c r="K14" s="10" t="s">
        <v>18</v>
      </c>
      <c r="L14" s="10" t="s">
        <v>19</v>
      </c>
      <c r="M14" s="10" t="s">
        <v>13</v>
      </c>
      <c r="N14" s="13">
        <v>164.34248384217432</v>
      </c>
      <c r="O14" s="13">
        <v>197.21098061060917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36.11</v>
      </c>
      <c r="H15" s="13">
        <v>43.332</v>
      </c>
      <c r="J15" s="8">
        <v>10</v>
      </c>
      <c r="K15" s="6" t="s">
        <v>20</v>
      </c>
      <c r="L15" s="6" t="s">
        <v>21</v>
      </c>
      <c r="M15" s="6" t="s">
        <v>13</v>
      </c>
      <c r="N15" s="9">
        <v>28.125704803886531</v>
      </c>
      <c r="O15" s="9">
        <v>33.750845764663836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36.11</v>
      </c>
      <c r="H16" s="13">
        <v>43.332</v>
      </c>
      <c r="J16" s="12">
        <v>10</v>
      </c>
      <c r="K16" s="10" t="s">
        <v>14</v>
      </c>
      <c r="L16" s="10" t="s">
        <v>15</v>
      </c>
      <c r="M16" s="10" t="s">
        <v>13</v>
      </c>
      <c r="N16" s="13">
        <v>28.125704803886531</v>
      </c>
      <c r="O16" s="13">
        <v>33.750845764663836</v>
      </c>
    </row>
    <row r="17">
      <c r="A17" s="6">
        <f ref="A17:A19" t="shared" si="5">="5"</f>
      </c>
      <c r="B17" s="7" t="s">
        <v>10</v>
      </c>
      <c r="C17" s="8">
        <v>4</v>
      </c>
      <c r="D17" s="6" t="s">
        <v>16</v>
      </c>
      <c r="E17" s="6" t="s">
        <v>17</v>
      </c>
      <c r="F17" s="6" t="s">
        <v>13</v>
      </c>
      <c r="G17" s="9">
        <v>26.07</v>
      </c>
      <c r="H17" s="9">
        <v>31.284</v>
      </c>
      <c r="J17" s="8">
        <v>10</v>
      </c>
      <c r="K17" s="6" t="s">
        <v>18</v>
      </c>
      <c r="L17" s="6" t="s">
        <v>19</v>
      </c>
      <c r="M17" s="6" t="s">
        <v>13</v>
      </c>
      <c r="N17" s="9">
        <v>28.125704803886531</v>
      </c>
      <c r="O17" s="9">
        <v>33.750845764663836</v>
      </c>
    </row>
    <row r="18">
      <c r="A18" s="6">
        <f t="shared" si="5"/>
      </c>
      <c r="B18" s="7" t="s">
        <v>10</v>
      </c>
      <c r="C18" s="8">
        <v>4</v>
      </c>
      <c r="D18" s="6" t="s">
        <v>14</v>
      </c>
      <c r="E18" s="6" t="s">
        <v>15</v>
      </c>
      <c r="F18" s="6" t="s">
        <v>13</v>
      </c>
      <c r="G18" s="9">
        <v>26.07</v>
      </c>
      <c r="H18" s="9">
        <v>31.284</v>
      </c>
    </row>
    <row r="19">
      <c r="A19" s="6">
        <f t="shared" si="5"/>
      </c>
      <c r="B19" s="7" t="s">
        <v>10</v>
      </c>
      <c r="C19" s="8">
        <v>4</v>
      </c>
      <c r="D19" s="6" t="s">
        <v>18</v>
      </c>
      <c r="E19" s="6" t="s">
        <v>19</v>
      </c>
      <c r="F19" s="6" t="s">
        <v>13</v>
      </c>
      <c r="G19" s="9">
        <v>26.07</v>
      </c>
      <c r="H19" s="9">
        <v>31.284</v>
      </c>
    </row>
    <row r="20">
      <c r="A20" s="10">
        <f ref="A20:A22" t="shared" si="6">="6"</f>
      </c>
      <c r="B20" s="11" t="s">
        <v>10</v>
      </c>
      <c r="C20" s="12">
        <v>10</v>
      </c>
      <c r="D20" s="10" t="s">
        <v>20</v>
      </c>
      <c r="E20" s="10" t="s">
        <v>21</v>
      </c>
      <c r="F20" s="10" t="s">
        <v>13</v>
      </c>
      <c r="G20" s="13">
        <v>28.13</v>
      </c>
      <c r="H20" s="13">
        <v>33.756</v>
      </c>
    </row>
    <row r="21">
      <c r="A21" s="10">
        <f t="shared" si="6"/>
      </c>
      <c r="B21" s="11" t="s">
        <v>10</v>
      </c>
      <c r="C21" s="12">
        <v>10</v>
      </c>
      <c r="D21" s="10" t="s">
        <v>14</v>
      </c>
      <c r="E21" s="10" t="s">
        <v>15</v>
      </c>
      <c r="F21" s="10" t="s">
        <v>13</v>
      </c>
      <c r="G21" s="13">
        <v>28.13</v>
      </c>
      <c r="H21" s="13">
        <v>33.756</v>
      </c>
    </row>
    <row r="22">
      <c r="A22" s="10">
        <f t="shared" si="6"/>
      </c>
      <c r="B22" s="11" t="s">
        <v>10</v>
      </c>
      <c r="C22" s="12">
        <v>10</v>
      </c>
      <c r="D22" s="10" t="s">
        <v>18</v>
      </c>
      <c r="E22" s="10" t="s">
        <v>19</v>
      </c>
      <c r="F22" s="10" t="s">
        <v>13</v>
      </c>
      <c r="G22" s="13">
        <v>28.13</v>
      </c>
      <c r="H22" s="13">
        <v>33.756</v>
      </c>
    </row>
    <row r="23">
      <c r="A23" s="6">
        <f ref="A23:A25" t="shared" si="7">="7"</f>
      </c>
      <c r="B23" s="7" t="s">
        <v>10</v>
      </c>
      <c r="C23" s="8">
        <v>2.5</v>
      </c>
      <c r="D23" s="6" t="s">
        <v>11</v>
      </c>
      <c r="E23" s="6" t="s">
        <v>12</v>
      </c>
      <c r="F23" s="6" t="s">
        <v>13</v>
      </c>
      <c r="G23" s="9">
        <v>28.48</v>
      </c>
      <c r="H23" s="9">
        <v>34.176</v>
      </c>
    </row>
    <row r="24">
      <c r="A24" s="6">
        <f t="shared" si="7"/>
      </c>
      <c r="B24" s="7" t="s">
        <v>10</v>
      </c>
      <c r="C24" s="8">
        <v>2.5</v>
      </c>
      <c r="D24" s="6" t="s">
        <v>14</v>
      </c>
      <c r="E24" s="6" t="s">
        <v>15</v>
      </c>
      <c r="F24" s="6" t="s">
        <v>13</v>
      </c>
      <c r="G24" s="9">
        <v>28.48</v>
      </c>
      <c r="H24" s="9">
        <v>34.176</v>
      </c>
    </row>
    <row r="25">
      <c r="A25" s="6">
        <f t="shared" si="7"/>
      </c>
      <c r="B25" s="7" t="s">
        <v>10</v>
      </c>
      <c r="C25" s="8">
        <v>2.5</v>
      </c>
      <c r="D25" s="6" t="s">
        <v>18</v>
      </c>
      <c r="E25" s="6" t="s">
        <v>19</v>
      </c>
      <c r="F25" s="6" t="s">
        <v>13</v>
      </c>
      <c r="G25" s="9">
        <v>28.48</v>
      </c>
      <c r="H25" s="9">
        <v>34.176</v>
      </c>
    </row>
    <row r="26">
      <c r="A26" s="10">
        <f ref="A26:A28" t="shared" si="8">="8"</f>
      </c>
      <c r="B26" s="11" t="s">
        <v>10</v>
      </c>
      <c r="C26" s="12">
        <v>2.5</v>
      </c>
      <c r="D26" s="10" t="s">
        <v>16</v>
      </c>
      <c r="E26" s="10" t="s">
        <v>17</v>
      </c>
      <c r="F26" s="10" t="s">
        <v>13</v>
      </c>
      <c r="G26" s="13">
        <v>27.15</v>
      </c>
      <c r="H26" s="13">
        <v>32.58</v>
      </c>
    </row>
    <row r="27">
      <c r="A27" s="10">
        <f t="shared" si="8"/>
      </c>
      <c r="B27" s="11" t="s">
        <v>10</v>
      </c>
      <c r="C27" s="12">
        <v>2.5</v>
      </c>
      <c r="D27" s="10" t="s">
        <v>14</v>
      </c>
      <c r="E27" s="10" t="s">
        <v>15</v>
      </c>
      <c r="F27" s="10" t="s">
        <v>13</v>
      </c>
      <c r="G27" s="13">
        <v>27.15</v>
      </c>
      <c r="H27" s="13">
        <v>32.58</v>
      </c>
    </row>
    <row r="28">
      <c r="A28" s="10">
        <f t="shared" si="8"/>
      </c>
      <c r="B28" s="11" t="s">
        <v>10</v>
      </c>
      <c r="C28" s="12">
        <v>2.5</v>
      </c>
      <c r="D28" s="10" t="s">
        <v>18</v>
      </c>
      <c r="E28" s="10" t="s">
        <v>19</v>
      </c>
      <c r="F28" s="10" t="s">
        <v>13</v>
      </c>
      <c r="G28" s="13">
        <v>27.15</v>
      </c>
      <c r="H28" s="13">
        <v>32.58</v>
      </c>
    </row>
    <row r="29">
      <c r="A29" s="6">
        <f ref="A29:A31" t="shared" si="9">="9"</f>
      </c>
      <c r="B29" s="7" t="s">
        <v>10</v>
      </c>
      <c r="C29" s="8">
        <v>2.5</v>
      </c>
      <c r="D29" s="6" t="s">
        <v>20</v>
      </c>
      <c r="E29" s="6" t="s">
        <v>21</v>
      </c>
      <c r="F29" s="6" t="s">
        <v>13</v>
      </c>
      <c r="G29" s="9">
        <v>25.64</v>
      </c>
      <c r="H29" s="9">
        <v>30.768</v>
      </c>
    </row>
    <row r="30">
      <c r="A30" s="6">
        <f t="shared" si="9"/>
      </c>
      <c r="B30" s="7" t="s">
        <v>10</v>
      </c>
      <c r="C30" s="8">
        <v>2.5</v>
      </c>
      <c r="D30" s="6" t="s">
        <v>14</v>
      </c>
      <c r="E30" s="6" t="s">
        <v>15</v>
      </c>
      <c r="F30" s="6" t="s">
        <v>13</v>
      </c>
      <c r="G30" s="9">
        <v>25.64</v>
      </c>
      <c r="H30" s="9">
        <v>30.768</v>
      </c>
    </row>
    <row r="31">
      <c r="A31" s="6">
        <f t="shared" si="9"/>
      </c>
      <c r="B31" s="7" t="s">
        <v>10</v>
      </c>
      <c r="C31" s="8">
        <v>2.5</v>
      </c>
      <c r="D31" s="6" t="s">
        <v>18</v>
      </c>
      <c r="E31" s="6" t="s">
        <v>19</v>
      </c>
      <c r="F31" s="6" t="s">
        <v>13</v>
      </c>
      <c r="G31" s="9">
        <v>25.64</v>
      </c>
      <c r="H31" s="9">
        <v>30.768</v>
      </c>
    </row>
    <row r="32">
      <c r="A32" s="10">
        <f ref="A32:A34" t="shared" si="10">="10"</f>
      </c>
      <c r="B32" s="11" t="s">
        <v>10</v>
      </c>
      <c r="C32" s="12">
        <v>2.5</v>
      </c>
      <c r="D32" s="10" t="s">
        <v>11</v>
      </c>
      <c r="E32" s="10" t="s">
        <v>12</v>
      </c>
      <c r="F32" s="10" t="s">
        <v>13</v>
      </c>
      <c r="G32" s="13">
        <v>32.32</v>
      </c>
      <c r="H32" s="13">
        <v>38.784</v>
      </c>
    </row>
    <row r="33">
      <c r="A33" s="10">
        <f t="shared" si="10"/>
      </c>
      <c r="B33" s="11" t="s">
        <v>10</v>
      </c>
      <c r="C33" s="12">
        <v>2.5</v>
      </c>
      <c r="D33" s="10" t="s">
        <v>14</v>
      </c>
      <c r="E33" s="10" t="s">
        <v>15</v>
      </c>
      <c r="F33" s="10" t="s">
        <v>13</v>
      </c>
      <c r="G33" s="13">
        <v>32.32</v>
      </c>
      <c r="H33" s="13">
        <v>38.784</v>
      </c>
    </row>
    <row r="34">
      <c r="A34" s="10">
        <f t="shared" si="10"/>
      </c>
      <c r="B34" s="11" t="s">
        <v>10</v>
      </c>
      <c r="C34" s="12">
        <v>2.5</v>
      </c>
      <c r="D34" s="10" t="s">
        <v>18</v>
      </c>
      <c r="E34" s="10" t="s">
        <v>19</v>
      </c>
      <c r="F34" s="10" t="s">
        <v>13</v>
      </c>
      <c r="G34" s="13">
        <v>32.32</v>
      </c>
      <c r="H34" s="13">
        <v>38.784</v>
      </c>
    </row>
    <row r="35">
      <c r="A35" s="6">
        <f ref="A35:A37" t="shared" si="11">="11"</f>
      </c>
      <c r="B35" s="7" t="s">
        <v>10</v>
      </c>
      <c r="C35" s="8">
        <v>2.5</v>
      </c>
      <c r="D35" s="6" t="s">
        <v>16</v>
      </c>
      <c r="E35" s="6" t="s">
        <v>17</v>
      </c>
      <c r="F35" s="6" t="s">
        <v>13</v>
      </c>
      <c r="G35" s="9">
        <v>31</v>
      </c>
      <c r="H35" s="9">
        <v>37.199999999999996</v>
      </c>
    </row>
    <row r="36">
      <c r="A36" s="6">
        <f t="shared" si="11"/>
      </c>
      <c r="B36" s="7" t="s">
        <v>10</v>
      </c>
      <c r="C36" s="8">
        <v>2.5</v>
      </c>
      <c r="D36" s="6" t="s">
        <v>14</v>
      </c>
      <c r="E36" s="6" t="s">
        <v>15</v>
      </c>
      <c r="F36" s="6" t="s">
        <v>13</v>
      </c>
      <c r="G36" s="9">
        <v>31</v>
      </c>
      <c r="H36" s="9">
        <v>37.199999999999996</v>
      </c>
    </row>
    <row r="37">
      <c r="A37" s="6">
        <f t="shared" si="11"/>
      </c>
      <c r="B37" s="7" t="s">
        <v>10</v>
      </c>
      <c r="C37" s="8">
        <v>2.5</v>
      </c>
      <c r="D37" s="6" t="s">
        <v>18</v>
      </c>
      <c r="E37" s="6" t="s">
        <v>19</v>
      </c>
      <c r="F37" s="6" t="s">
        <v>13</v>
      </c>
      <c r="G37" s="9">
        <v>31</v>
      </c>
      <c r="H37" s="9">
        <v>37.199999999999996</v>
      </c>
    </row>
    <row r="38">
      <c r="A38" s="10">
        <f ref="A38:A40" t="shared" si="12">="12"</f>
      </c>
      <c r="B38" s="11" t="s">
        <v>10</v>
      </c>
      <c r="C38" s="12">
        <v>2.5</v>
      </c>
      <c r="D38" s="10" t="s">
        <v>20</v>
      </c>
      <c r="E38" s="10" t="s">
        <v>21</v>
      </c>
      <c r="F38" s="10" t="s">
        <v>13</v>
      </c>
      <c r="G38" s="13">
        <v>32.15</v>
      </c>
      <c r="H38" s="13">
        <v>38.58</v>
      </c>
    </row>
    <row r="39">
      <c r="A39" s="10">
        <f t="shared" si="12"/>
      </c>
      <c r="B39" s="11" t="s">
        <v>10</v>
      </c>
      <c r="C39" s="12">
        <v>2.5</v>
      </c>
      <c r="D39" s="10" t="s">
        <v>14</v>
      </c>
      <c r="E39" s="10" t="s">
        <v>15</v>
      </c>
      <c r="F39" s="10" t="s">
        <v>13</v>
      </c>
      <c r="G39" s="13">
        <v>32.15</v>
      </c>
      <c r="H39" s="13">
        <v>38.58</v>
      </c>
    </row>
    <row r="40">
      <c r="A40" s="10">
        <f t="shared" si="12"/>
      </c>
      <c r="B40" s="11" t="s">
        <v>10</v>
      </c>
      <c r="C40" s="12">
        <v>2.5</v>
      </c>
      <c r="D40" s="10" t="s">
        <v>18</v>
      </c>
      <c r="E40" s="10" t="s">
        <v>19</v>
      </c>
      <c r="F40" s="10" t="s">
        <v>13</v>
      </c>
      <c r="G40" s="13">
        <v>32.15</v>
      </c>
      <c r="H40" s="13">
        <v>38.58</v>
      </c>
    </row>
    <row r="41">
      <c r="A41" s="6">
        <f ref="A41:A43" t="shared" si="13">="13"</f>
      </c>
      <c r="B41" s="7" t="s">
        <v>10</v>
      </c>
      <c r="C41" s="8">
        <v>2.5</v>
      </c>
      <c r="D41" s="6" t="s">
        <v>11</v>
      </c>
      <c r="E41" s="6" t="s">
        <v>12</v>
      </c>
      <c r="F41" s="6" t="s">
        <v>13</v>
      </c>
      <c r="G41" s="9">
        <v>33.27</v>
      </c>
      <c r="H41" s="9">
        <v>39.924</v>
      </c>
    </row>
    <row r="42">
      <c r="A42" s="6">
        <f t="shared" si="13"/>
      </c>
      <c r="B42" s="7" t="s">
        <v>10</v>
      </c>
      <c r="C42" s="8">
        <v>2.5</v>
      </c>
      <c r="D42" s="6" t="s">
        <v>14</v>
      </c>
      <c r="E42" s="6" t="s">
        <v>15</v>
      </c>
      <c r="F42" s="6" t="s">
        <v>13</v>
      </c>
      <c r="G42" s="9">
        <v>33.27</v>
      </c>
      <c r="H42" s="9">
        <v>39.924</v>
      </c>
    </row>
    <row r="43">
      <c r="A43" s="6">
        <f t="shared" si="13"/>
      </c>
      <c r="B43" s="7" t="s">
        <v>10</v>
      </c>
      <c r="C43" s="8">
        <v>2.5</v>
      </c>
      <c r="D43" s="6" t="s">
        <v>18</v>
      </c>
      <c r="E43" s="6" t="s">
        <v>19</v>
      </c>
      <c r="F43" s="6" t="s">
        <v>13</v>
      </c>
      <c r="G43" s="9">
        <v>33.27</v>
      </c>
      <c r="H43" s="9">
        <v>39.924</v>
      </c>
    </row>
    <row r="44">
      <c r="A44" s="10">
        <f ref="A44:A46" t="shared" si="14">="14"</f>
      </c>
      <c r="B44" s="11" t="s">
        <v>10</v>
      </c>
      <c r="C44" s="12">
        <v>2.5</v>
      </c>
      <c r="D44" s="10" t="s">
        <v>16</v>
      </c>
      <c r="E44" s="10" t="s">
        <v>17</v>
      </c>
      <c r="F44" s="10" t="s">
        <v>13</v>
      </c>
      <c r="G44" s="13">
        <v>27.23</v>
      </c>
      <c r="H44" s="13">
        <v>32.676</v>
      </c>
    </row>
    <row r="45">
      <c r="A45" s="10">
        <f t="shared" si="14"/>
      </c>
      <c r="B45" s="11" t="s">
        <v>10</v>
      </c>
      <c r="C45" s="12">
        <v>2.5</v>
      </c>
      <c r="D45" s="10" t="s">
        <v>14</v>
      </c>
      <c r="E45" s="10" t="s">
        <v>15</v>
      </c>
      <c r="F45" s="10" t="s">
        <v>13</v>
      </c>
      <c r="G45" s="13">
        <v>27.23</v>
      </c>
      <c r="H45" s="13">
        <v>32.676</v>
      </c>
    </row>
    <row r="46">
      <c r="A46" s="10">
        <f t="shared" si="14"/>
      </c>
      <c r="B46" s="11" t="s">
        <v>10</v>
      </c>
      <c r="C46" s="12">
        <v>2.5</v>
      </c>
      <c r="D46" s="10" t="s">
        <v>18</v>
      </c>
      <c r="E46" s="10" t="s">
        <v>19</v>
      </c>
      <c r="F46" s="10" t="s">
        <v>13</v>
      </c>
      <c r="G46" s="13">
        <v>27.23</v>
      </c>
      <c r="H46" s="13">
        <v>32.676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J1:O3"/>
    <mergeCell ref="A1:A3"/>
  </mergeCells>
  <headerFooter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O22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50</v>
      </c>
      <c r="C1" s="4" t="s">
        <v>50</v>
      </c>
      <c r="D1" s="4" t="s">
        <v>50</v>
      </c>
      <c r="E1" s="4" t="s">
        <v>50</v>
      </c>
      <c r="F1" s="4" t="s">
        <v>50</v>
      </c>
      <c r="G1" s="4" t="s">
        <v>50</v>
      </c>
      <c r="H1" s="4" t="s">
        <v>50</v>
      </c>
      <c r="J1" s="4" t="s">
        <v>51</v>
      </c>
      <c r="K1" s="4" t="s">
        <v>51</v>
      </c>
      <c r="L1" s="4" t="s">
        <v>51</v>
      </c>
      <c r="M1" s="4" t="s">
        <v>51</v>
      </c>
      <c r="N1" s="4" t="s">
        <v>51</v>
      </c>
      <c r="O1" s="4" t="s">
        <v>51</v>
      </c>
    </row>
    <row r="2">
      <c r="B2" s="4" t="s">
        <v>50</v>
      </c>
      <c r="C2" s="4" t="s">
        <v>50</v>
      </c>
      <c r="D2" s="4" t="s">
        <v>50</v>
      </c>
      <c r="E2" s="4" t="s">
        <v>50</v>
      </c>
      <c r="F2" s="4" t="s">
        <v>50</v>
      </c>
      <c r="G2" s="4" t="s">
        <v>50</v>
      </c>
      <c r="H2" s="4" t="s">
        <v>50</v>
      </c>
      <c r="J2" s="4" t="s">
        <v>51</v>
      </c>
      <c r="K2" s="4" t="s">
        <v>51</v>
      </c>
      <c r="L2" s="4" t="s">
        <v>51</v>
      </c>
      <c r="M2" s="4" t="s">
        <v>51</v>
      </c>
      <c r="N2" s="4" t="s">
        <v>51</v>
      </c>
      <c r="O2" s="4" t="s">
        <v>51</v>
      </c>
    </row>
    <row r="3">
      <c r="B3" s="4" t="s">
        <v>50</v>
      </c>
      <c r="C3" s="4" t="s">
        <v>50</v>
      </c>
      <c r="D3" s="4" t="s">
        <v>50</v>
      </c>
      <c r="E3" s="4" t="s">
        <v>50</v>
      </c>
      <c r="F3" s="4" t="s">
        <v>50</v>
      </c>
      <c r="G3" s="4" t="s">
        <v>50</v>
      </c>
      <c r="H3" s="4" t="s">
        <v>50</v>
      </c>
      <c r="J3" s="4" t="s">
        <v>51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51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52</v>
      </c>
      <c r="C5" s="8">
        <v>6</v>
      </c>
      <c r="D5" s="6" t="s">
        <v>11</v>
      </c>
      <c r="E5" s="6" t="s">
        <v>12</v>
      </c>
      <c r="F5" s="6" t="s">
        <v>37</v>
      </c>
      <c r="G5" s="9">
        <v>3.2</v>
      </c>
      <c r="H5" s="9">
        <v>3.84</v>
      </c>
      <c r="J5" s="8">
        <v>6</v>
      </c>
      <c r="K5" s="6" t="s">
        <v>11</v>
      </c>
      <c r="L5" s="6" t="s">
        <v>12</v>
      </c>
      <c r="M5" s="6" t="s">
        <v>37</v>
      </c>
      <c r="N5" s="9">
        <v>7.1819079074100447</v>
      </c>
      <c r="O5" s="9">
        <v>8.6182894888920529</v>
      </c>
    </row>
    <row r="6">
      <c r="A6" s="6">
        <f t="shared" si="1"/>
      </c>
      <c r="B6" s="7" t="s">
        <v>52</v>
      </c>
      <c r="C6" s="8">
        <v>6</v>
      </c>
      <c r="D6" s="6" t="s">
        <v>14</v>
      </c>
      <c r="E6" s="6" t="s">
        <v>15</v>
      </c>
      <c r="F6" s="6" t="s">
        <v>37</v>
      </c>
      <c r="G6" s="9">
        <v>3.2</v>
      </c>
      <c r="H6" s="9">
        <v>3.84</v>
      </c>
      <c r="J6" s="12">
        <v>6</v>
      </c>
      <c r="K6" s="10" t="s">
        <v>16</v>
      </c>
      <c r="L6" s="10" t="s">
        <v>17</v>
      </c>
      <c r="M6" s="10" t="s">
        <v>37</v>
      </c>
      <c r="N6" s="13">
        <v>3.97982045909482</v>
      </c>
      <c r="O6" s="13">
        <v>4.7757845509137837</v>
      </c>
    </row>
    <row r="7">
      <c r="A7" s="6">
        <f t="shared" si="1"/>
      </c>
      <c r="B7" s="7" t="s">
        <v>52</v>
      </c>
      <c r="C7" s="8">
        <v>6</v>
      </c>
      <c r="D7" s="6" t="s">
        <v>18</v>
      </c>
      <c r="E7" s="6" t="s">
        <v>19</v>
      </c>
      <c r="F7" s="6" t="s">
        <v>37</v>
      </c>
      <c r="G7" s="9">
        <v>3.2</v>
      </c>
      <c r="H7" s="9">
        <v>3.84</v>
      </c>
      <c r="J7" s="8">
        <v>6</v>
      </c>
      <c r="K7" s="6" t="s">
        <v>20</v>
      </c>
      <c r="L7" s="6" t="s">
        <v>21</v>
      </c>
      <c r="M7" s="6" t="s">
        <v>37</v>
      </c>
      <c r="N7" s="9">
        <v>3.97982045909482</v>
      </c>
      <c r="O7" s="9">
        <v>4.7757845509137837</v>
      </c>
    </row>
    <row r="8">
      <c r="A8" s="10">
        <f ref="A8:A12" t="shared" si="2">="2,3,4"</f>
      </c>
      <c r="B8" s="11" t="s">
        <v>53</v>
      </c>
      <c r="C8" s="12">
        <v>6</v>
      </c>
      <c r="D8" s="10" t="s">
        <v>11</v>
      </c>
      <c r="E8" s="10" t="s">
        <v>12</v>
      </c>
      <c r="F8" s="10" t="s">
        <v>37</v>
      </c>
      <c r="G8" s="13">
        <v>3.98</v>
      </c>
      <c r="H8" s="13">
        <v>4.776</v>
      </c>
      <c r="J8" s="12">
        <v>6</v>
      </c>
      <c r="K8" s="10" t="s">
        <v>14</v>
      </c>
      <c r="L8" s="10" t="s">
        <v>15</v>
      </c>
      <c r="M8" s="10" t="s">
        <v>37</v>
      </c>
      <c r="N8" s="13">
        <v>7.1819079074100447</v>
      </c>
      <c r="O8" s="13">
        <v>8.6182894888920529</v>
      </c>
    </row>
    <row r="9">
      <c r="A9" s="10">
        <f t="shared" si="2"/>
      </c>
      <c r="B9" s="11" t="s">
        <v>53</v>
      </c>
      <c r="C9" s="12">
        <v>6</v>
      </c>
      <c r="D9" s="10" t="s">
        <v>16</v>
      </c>
      <c r="E9" s="10" t="s">
        <v>17</v>
      </c>
      <c r="F9" s="10" t="s">
        <v>37</v>
      </c>
      <c r="G9" s="13">
        <v>3.98</v>
      </c>
      <c r="H9" s="13">
        <v>4.776</v>
      </c>
      <c r="J9" s="8">
        <v>6</v>
      </c>
      <c r="K9" s="6" t="s">
        <v>18</v>
      </c>
      <c r="L9" s="6" t="s">
        <v>19</v>
      </c>
      <c r="M9" s="6" t="s">
        <v>37</v>
      </c>
      <c r="N9" s="9">
        <v>7.1819079074100447</v>
      </c>
      <c r="O9" s="9">
        <v>8.6182894888920529</v>
      </c>
    </row>
    <row r="10">
      <c r="A10" s="10">
        <f t="shared" si="2"/>
      </c>
      <c r="B10" s="11" t="s">
        <v>53</v>
      </c>
      <c r="C10" s="12">
        <v>6</v>
      </c>
      <c r="D10" s="10" t="s">
        <v>20</v>
      </c>
      <c r="E10" s="10" t="s">
        <v>21</v>
      </c>
      <c r="F10" s="10" t="s">
        <v>37</v>
      </c>
      <c r="G10" s="13">
        <v>3.98</v>
      </c>
      <c r="H10" s="13">
        <v>4.776</v>
      </c>
      <c r="J10" s="12">
        <v>10</v>
      </c>
      <c r="K10" s="10" t="s">
        <v>11</v>
      </c>
      <c r="L10" s="10" t="s">
        <v>12</v>
      </c>
      <c r="M10" s="10" t="s">
        <v>37</v>
      </c>
      <c r="N10" s="13">
        <v>6.6830304988530607</v>
      </c>
      <c r="O10" s="13">
        <v>8.0196365986236717</v>
      </c>
    </row>
    <row r="11">
      <c r="A11" s="10">
        <f t="shared" si="2"/>
      </c>
      <c r="B11" s="11" t="s">
        <v>53</v>
      </c>
      <c r="C11" s="12">
        <v>6</v>
      </c>
      <c r="D11" s="10" t="s">
        <v>14</v>
      </c>
      <c r="E11" s="10" t="s">
        <v>15</v>
      </c>
      <c r="F11" s="10" t="s">
        <v>37</v>
      </c>
      <c r="G11" s="13">
        <v>3.98</v>
      </c>
      <c r="H11" s="13">
        <v>4.776</v>
      </c>
      <c r="J11" s="8">
        <v>10</v>
      </c>
      <c r="K11" s="6" t="s">
        <v>16</v>
      </c>
      <c r="L11" s="6" t="s">
        <v>17</v>
      </c>
      <c r="M11" s="6" t="s">
        <v>37</v>
      </c>
      <c r="N11" s="9">
        <v>6.6830304988530607</v>
      </c>
      <c r="O11" s="9">
        <v>8.0196365986236717</v>
      </c>
    </row>
    <row r="12">
      <c r="A12" s="10">
        <f t="shared" si="2"/>
      </c>
      <c r="B12" s="11" t="s">
        <v>53</v>
      </c>
      <c r="C12" s="12">
        <v>6</v>
      </c>
      <c r="D12" s="10" t="s">
        <v>18</v>
      </c>
      <c r="E12" s="10" t="s">
        <v>19</v>
      </c>
      <c r="F12" s="10" t="s">
        <v>37</v>
      </c>
      <c r="G12" s="13">
        <v>3.98</v>
      </c>
      <c r="H12" s="13">
        <v>4.776</v>
      </c>
      <c r="J12" s="12">
        <v>10</v>
      </c>
      <c r="K12" s="10" t="s">
        <v>20</v>
      </c>
      <c r="L12" s="10" t="s">
        <v>21</v>
      </c>
      <c r="M12" s="10" t="s">
        <v>37</v>
      </c>
      <c r="N12" s="13">
        <v>6.6830304988530607</v>
      </c>
      <c r="O12" s="13">
        <v>8.0196365986236717</v>
      </c>
    </row>
    <row r="13">
      <c r="A13" s="6">
        <f ref="A13:A17" t="shared" si="3">="6,7,8"</f>
      </c>
      <c r="B13" s="7" t="s">
        <v>54</v>
      </c>
      <c r="C13" s="8">
        <v>10</v>
      </c>
      <c r="D13" s="6" t="s">
        <v>11</v>
      </c>
      <c r="E13" s="6" t="s">
        <v>12</v>
      </c>
      <c r="F13" s="6" t="s">
        <v>37</v>
      </c>
      <c r="G13" s="9">
        <v>3.57</v>
      </c>
      <c r="H13" s="9">
        <v>4.284</v>
      </c>
      <c r="J13" s="8">
        <v>10</v>
      </c>
      <c r="K13" s="6" t="s">
        <v>14</v>
      </c>
      <c r="L13" s="6" t="s">
        <v>15</v>
      </c>
      <c r="M13" s="6" t="s">
        <v>37</v>
      </c>
      <c r="N13" s="9">
        <v>6.6830304988530607</v>
      </c>
      <c r="O13" s="9">
        <v>8.0196365986236717</v>
      </c>
    </row>
    <row r="14">
      <c r="A14" s="6">
        <f t="shared" si="3"/>
      </c>
      <c r="B14" s="7" t="s">
        <v>54</v>
      </c>
      <c r="C14" s="8">
        <v>10</v>
      </c>
      <c r="D14" s="6" t="s">
        <v>16</v>
      </c>
      <c r="E14" s="6" t="s">
        <v>17</v>
      </c>
      <c r="F14" s="6" t="s">
        <v>37</v>
      </c>
      <c r="G14" s="9">
        <v>3.57</v>
      </c>
      <c r="H14" s="9">
        <v>4.284</v>
      </c>
      <c r="J14" s="12">
        <v>10</v>
      </c>
      <c r="K14" s="10" t="s">
        <v>18</v>
      </c>
      <c r="L14" s="10" t="s">
        <v>19</v>
      </c>
      <c r="M14" s="10" t="s">
        <v>37</v>
      </c>
      <c r="N14" s="13">
        <v>6.6830304988530607</v>
      </c>
      <c r="O14" s="13">
        <v>8.0196365986236717</v>
      </c>
    </row>
    <row r="15">
      <c r="A15" s="6">
        <f t="shared" si="3"/>
      </c>
      <c r="B15" s="7" t="s">
        <v>54</v>
      </c>
      <c r="C15" s="8">
        <v>10</v>
      </c>
      <c r="D15" s="6" t="s">
        <v>20</v>
      </c>
      <c r="E15" s="6" t="s">
        <v>21</v>
      </c>
      <c r="F15" s="6" t="s">
        <v>37</v>
      </c>
      <c r="G15" s="9">
        <v>3.57</v>
      </c>
      <c r="H15" s="9">
        <v>4.284</v>
      </c>
    </row>
    <row r="16">
      <c r="A16" s="6">
        <f t="shared" si="3"/>
      </c>
      <c r="B16" s="7" t="s">
        <v>54</v>
      </c>
      <c r="C16" s="8">
        <v>10</v>
      </c>
      <c r="D16" s="6" t="s">
        <v>14</v>
      </c>
      <c r="E16" s="6" t="s">
        <v>15</v>
      </c>
      <c r="F16" s="6" t="s">
        <v>37</v>
      </c>
      <c r="G16" s="9">
        <v>3.57</v>
      </c>
      <c r="H16" s="9">
        <v>4.284</v>
      </c>
    </row>
    <row r="17">
      <c r="A17" s="6">
        <f t="shared" si="3"/>
      </c>
      <c r="B17" s="7" t="s">
        <v>54</v>
      </c>
      <c r="C17" s="8">
        <v>10</v>
      </c>
      <c r="D17" s="6" t="s">
        <v>18</v>
      </c>
      <c r="E17" s="6" t="s">
        <v>19</v>
      </c>
      <c r="F17" s="6" t="s">
        <v>37</v>
      </c>
      <c r="G17" s="9">
        <v>3.57</v>
      </c>
      <c r="H17" s="9">
        <v>4.284</v>
      </c>
    </row>
    <row r="18">
      <c r="A18" s="10">
        <f ref="A18:A22" t="shared" si="4">="10,11,12"</f>
      </c>
      <c r="B18" s="11" t="s">
        <v>55</v>
      </c>
      <c r="C18" s="12">
        <v>10</v>
      </c>
      <c r="D18" s="10" t="s">
        <v>11</v>
      </c>
      <c r="E18" s="10" t="s">
        <v>12</v>
      </c>
      <c r="F18" s="10" t="s">
        <v>37</v>
      </c>
      <c r="G18" s="13">
        <v>3.11</v>
      </c>
      <c r="H18" s="13">
        <v>3.7319999999999998</v>
      </c>
    </row>
    <row r="19">
      <c r="A19" s="10">
        <f t="shared" si="4"/>
      </c>
      <c r="B19" s="11" t="s">
        <v>55</v>
      </c>
      <c r="C19" s="12">
        <v>10</v>
      </c>
      <c r="D19" s="10" t="s">
        <v>16</v>
      </c>
      <c r="E19" s="10" t="s">
        <v>17</v>
      </c>
      <c r="F19" s="10" t="s">
        <v>37</v>
      </c>
      <c r="G19" s="13">
        <v>3.11</v>
      </c>
      <c r="H19" s="13">
        <v>3.7319999999999998</v>
      </c>
    </row>
    <row r="20">
      <c r="A20" s="10">
        <f t="shared" si="4"/>
      </c>
      <c r="B20" s="11" t="s">
        <v>55</v>
      </c>
      <c r="C20" s="12">
        <v>10</v>
      </c>
      <c r="D20" s="10" t="s">
        <v>20</v>
      </c>
      <c r="E20" s="10" t="s">
        <v>21</v>
      </c>
      <c r="F20" s="10" t="s">
        <v>37</v>
      </c>
      <c r="G20" s="13">
        <v>3.11</v>
      </c>
      <c r="H20" s="13">
        <v>3.7319999999999998</v>
      </c>
    </row>
    <row r="21">
      <c r="A21" s="10">
        <f t="shared" si="4"/>
      </c>
      <c r="B21" s="11" t="s">
        <v>55</v>
      </c>
      <c r="C21" s="12">
        <v>10</v>
      </c>
      <c r="D21" s="10" t="s">
        <v>14</v>
      </c>
      <c r="E21" s="10" t="s">
        <v>15</v>
      </c>
      <c r="F21" s="10" t="s">
        <v>37</v>
      </c>
      <c r="G21" s="13">
        <v>3.11</v>
      </c>
      <c r="H21" s="13">
        <v>3.7319999999999998</v>
      </c>
    </row>
    <row r="22">
      <c r="A22" s="10">
        <f t="shared" si="4"/>
      </c>
      <c r="B22" s="11" t="s">
        <v>55</v>
      </c>
      <c r="C22" s="12">
        <v>10</v>
      </c>
      <c r="D22" s="10" t="s">
        <v>18</v>
      </c>
      <c r="E22" s="10" t="s">
        <v>19</v>
      </c>
      <c r="F22" s="10" t="s">
        <v>37</v>
      </c>
      <c r="G22" s="13">
        <v>3.11</v>
      </c>
      <c r="H22" s="13">
        <v>3.7319999999999998</v>
      </c>
    </row>
  </sheetData>
  <mergeCells>
    <mergeCell ref="B1:H3"/>
    <mergeCell ref="A5:A7"/>
    <mergeCell ref="B5:B7"/>
    <mergeCell ref="A8:A12"/>
    <mergeCell ref="B8:B12"/>
    <mergeCell ref="A13:A17"/>
    <mergeCell ref="B13:B17"/>
    <mergeCell ref="A18:A22"/>
    <mergeCell ref="B18:B22"/>
    <mergeCell ref="J1:O3"/>
    <mergeCell ref="A1:A3"/>
  </mergeCells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O44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56</v>
      </c>
      <c r="C1" s="4" t="s">
        <v>56</v>
      </c>
      <c r="D1" s="4" t="s">
        <v>56</v>
      </c>
      <c r="E1" s="4" t="s">
        <v>56</v>
      </c>
      <c r="F1" s="4" t="s">
        <v>56</v>
      </c>
      <c r="G1" s="4" t="s">
        <v>56</v>
      </c>
      <c r="H1" s="4" t="s">
        <v>56</v>
      </c>
      <c r="J1" s="4" t="s">
        <v>57</v>
      </c>
      <c r="K1" s="4" t="s">
        <v>57</v>
      </c>
      <c r="L1" s="4" t="s">
        <v>57</v>
      </c>
      <c r="M1" s="4" t="s">
        <v>57</v>
      </c>
      <c r="N1" s="4" t="s">
        <v>57</v>
      </c>
      <c r="O1" s="4" t="s">
        <v>57</v>
      </c>
    </row>
    <row r="2">
      <c r="B2" s="4" t="s">
        <v>56</v>
      </c>
      <c r="C2" s="4" t="s">
        <v>56</v>
      </c>
      <c r="D2" s="4" t="s">
        <v>56</v>
      </c>
      <c r="E2" s="4" t="s">
        <v>56</v>
      </c>
      <c r="F2" s="4" t="s">
        <v>56</v>
      </c>
      <c r="G2" s="4" t="s">
        <v>56</v>
      </c>
      <c r="H2" s="4" t="s">
        <v>56</v>
      </c>
      <c r="J2" s="4" t="s">
        <v>57</v>
      </c>
      <c r="K2" s="4" t="s">
        <v>57</v>
      </c>
      <c r="L2" s="4" t="s">
        <v>57</v>
      </c>
      <c r="M2" s="4" t="s">
        <v>57</v>
      </c>
      <c r="N2" s="4" t="s">
        <v>57</v>
      </c>
      <c r="O2" s="4" t="s">
        <v>57</v>
      </c>
    </row>
    <row r="3">
      <c r="B3" s="4" t="s">
        <v>56</v>
      </c>
      <c r="C3" s="4" t="s">
        <v>56</v>
      </c>
      <c r="D3" s="4" t="s">
        <v>56</v>
      </c>
      <c r="E3" s="4" t="s">
        <v>56</v>
      </c>
      <c r="F3" s="4" t="s">
        <v>56</v>
      </c>
      <c r="G3" s="4" t="s">
        <v>56</v>
      </c>
      <c r="H3" s="4" t="s">
        <v>56</v>
      </c>
      <c r="J3" s="4" t="s">
        <v>57</v>
      </c>
      <c r="K3" s="4" t="s">
        <v>57</v>
      </c>
      <c r="L3" s="4" t="s">
        <v>57</v>
      </c>
      <c r="M3" s="4" t="s">
        <v>57</v>
      </c>
      <c r="N3" s="4" t="s">
        <v>57</v>
      </c>
      <c r="O3" s="4" t="s">
        <v>57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9" t="shared" si="1">="1,2,3"</f>
      </c>
      <c r="B5" s="7" t="s">
        <v>58</v>
      </c>
      <c r="C5" s="8">
        <v>10</v>
      </c>
      <c r="D5" s="6" t="s">
        <v>11</v>
      </c>
      <c r="E5" s="6" t="s">
        <v>12</v>
      </c>
      <c r="F5" s="6" t="s">
        <v>37</v>
      </c>
      <c r="G5" s="9">
        <v>19.23</v>
      </c>
      <c r="H5" s="9">
        <v>23.076</v>
      </c>
      <c r="J5" s="8">
        <v>6</v>
      </c>
      <c r="K5" s="6" t="s">
        <v>11</v>
      </c>
      <c r="L5" s="6" t="s">
        <v>12</v>
      </c>
      <c r="M5" s="6" t="s">
        <v>37</v>
      </c>
      <c r="N5" s="9">
        <v>81.353673147192069</v>
      </c>
      <c r="O5" s="9">
        <v>97.624407776630477</v>
      </c>
    </row>
    <row r="6">
      <c r="A6" s="6">
        <f t="shared" si="1"/>
      </c>
      <c r="B6" s="7" t="s">
        <v>58</v>
      </c>
      <c r="C6" s="8">
        <v>10</v>
      </c>
      <c r="D6" s="6" t="s">
        <v>16</v>
      </c>
      <c r="E6" s="6" t="s">
        <v>17</v>
      </c>
      <c r="F6" s="6" t="s">
        <v>37</v>
      </c>
      <c r="G6" s="9">
        <v>19.23</v>
      </c>
      <c r="H6" s="9">
        <v>23.076</v>
      </c>
      <c r="J6" s="12">
        <v>6</v>
      </c>
      <c r="K6" s="10" t="s">
        <v>16</v>
      </c>
      <c r="L6" s="10" t="s">
        <v>17</v>
      </c>
      <c r="M6" s="10" t="s">
        <v>37</v>
      </c>
      <c r="N6" s="13">
        <v>81.353673147192069</v>
      </c>
      <c r="O6" s="13">
        <v>97.624407776630477</v>
      </c>
    </row>
    <row r="7">
      <c r="A7" s="6">
        <f t="shared" si="1"/>
      </c>
      <c r="B7" s="7" t="s">
        <v>58</v>
      </c>
      <c r="C7" s="8">
        <v>10</v>
      </c>
      <c r="D7" s="6" t="s">
        <v>20</v>
      </c>
      <c r="E7" s="6" t="s">
        <v>21</v>
      </c>
      <c r="F7" s="6" t="s">
        <v>37</v>
      </c>
      <c r="G7" s="9">
        <v>19.23</v>
      </c>
      <c r="H7" s="9">
        <v>23.076</v>
      </c>
      <c r="J7" s="8">
        <v>6</v>
      </c>
      <c r="K7" s="6" t="s">
        <v>20</v>
      </c>
      <c r="L7" s="6" t="s">
        <v>21</v>
      </c>
      <c r="M7" s="6" t="s">
        <v>37</v>
      </c>
      <c r="N7" s="9">
        <v>81.353673147192069</v>
      </c>
      <c r="O7" s="9">
        <v>97.624407776630477</v>
      </c>
    </row>
    <row r="8">
      <c r="A8" s="6">
        <f t="shared" si="1"/>
      </c>
      <c r="B8" s="7" t="s">
        <v>58</v>
      </c>
      <c r="C8" s="8">
        <v>10</v>
      </c>
      <c r="D8" s="6" t="s">
        <v>14</v>
      </c>
      <c r="E8" s="6" t="s">
        <v>15</v>
      </c>
      <c r="F8" s="6" t="s">
        <v>37</v>
      </c>
      <c r="G8" s="9">
        <v>19.23</v>
      </c>
      <c r="H8" s="9">
        <v>23.076</v>
      </c>
      <c r="J8" s="12">
        <v>6</v>
      </c>
      <c r="K8" s="10" t="s">
        <v>14</v>
      </c>
      <c r="L8" s="10" t="s">
        <v>15</v>
      </c>
      <c r="M8" s="10" t="s">
        <v>37</v>
      </c>
      <c r="N8" s="13">
        <v>81.353673147192069</v>
      </c>
      <c r="O8" s="13">
        <v>97.624407776630477</v>
      </c>
    </row>
    <row r="9">
      <c r="A9" s="6">
        <f t="shared" si="1"/>
      </c>
      <c r="B9" s="7" t="s">
        <v>58</v>
      </c>
      <c r="C9" s="8">
        <v>10</v>
      </c>
      <c r="D9" s="6" t="s">
        <v>18</v>
      </c>
      <c r="E9" s="6" t="s">
        <v>19</v>
      </c>
      <c r="F9" s="6" t="s">
        <v>37</v>
      </c>
      <c r="G9" s="9">
        <v>19.23</v>
      </c>
      <c r="H9" s="9">
        <v>23.076</v>
      </c>
      <c r="J9" s="8">
        <v>6</v>
      </c>
      <c r="K9" s="6" t="s">
        <v>18</v>
      </c>
      <c r="L9" s="6" t="s">
        <v>19</v>
      </c>
      <c r="M9" s="6" t="s">
        <v>37</v>
      </c>
      <c r="N9" s="9">
        <v>81.353673147192069</v>
      </c>
      <c r="O9" s="9">
        <v>97.624407776630477</v>
      </c>
    </row>
    <row r="10">
      <c r="A10" s="10">
        <f ref="A10:A14" t="shared" si="2">="4,5,6"</f>
      </c>
      <c r="B10" s="11" t="s">
        <v>59</v>
      </c>
      <c r="C10" s="12">
        <v>6</v>
      </c>
      <c r="D10" s="10" t="s">
        <v>11</v>
      </c>
      <c r="E10" s="10" t="s">
        <v>12</v>
      </c>
      <c r="F10" s="10" t="s">
        <v>37</v>
      </c>
      <c r="G10" s="13">
        <v>36.95</v>
      </c>
      <c r="H10" s="13">
        <v>44.34</v>
      </c>
      <c r="J10" s="12">
        <v>10</v>
      </c>
      <c r="K10" s="10" t="s">
        <v>11</v>
      </c>
      <c r="L10" s="10" t="s">
        <v>12</v>
      </c>
      <c r="M10" s="10" t="s">
        <v>37</v>
      </c>
      <c r="N10" s="13">
        <v>97.315816586633971</v>
      </c>
      <c r="O10" s="13">
        <v>116.77897990396076</v>
      </c>
    </row>
    <row r="11">
      <c r="A11" s="10">
        <f t="shared" si="2"/>
      </c>
      <c r="B11" s="11" t="s">
        <v>59</v>
      </c>
      <c r="C11" s="12">
        <v>6</v>
      </c>
      <c r="D11" s="10" t="s">
        <v>16</v>
      </c>
      <c r="E11" s="10" t="s">
        <v>17</v>
      </c>
      <c r="F11" s="10" t="s">
        <v>37</v>
      </c>
      <c r="G11" s="13">
        <v>36.95</v>
      </c>
      <c r="H11" s="13">
        <v>44.34</v>
      </c>
      <c r="J11" s="8">
        <v>10</v>
      </c>
      <c r="K11" s="6" t="s">
        <v>16</v>
      </c>
      <c r="L11" s="6" t="s">
        <v>17</v>
      </c>
      <c r="M11" s="6" t="s">
        <v>37</v>
      </c>
      <c r="N11" s="9">
        <v>97.315816586633971</v>
      </c>
      <c r="O11" s="9">
        <v>116.77897990396076</v>
      </c>
    </row>
    <row r="12">
      <c r="A12" s="10">
        <f t="shared" si="2"/>
      </c>
      <c r="B12" s="11" t="s">
        <v>59</v>
      </c>
      <c r="C12" s="12">
        <v>6</v>
      </c>
      <c r="D12" s="10" t="s">
        <v>20</v>
      </c>
      <c r="E12" s="10" t="s">
        <v>21</v>
      </c>
      <c r="F12" s="10" t="s">
        <v>37</v>
      </c>
      <c r="G12" s="13">
        <v>36.95</v>
      </c>
      <c r="H12" s="13">
        <v>44.34</v>
      </c>
      <c r="J12" s="12">
        <v>10</v>
      </c>
      <c r="K12" s="10" t="s">
        <v>20</v>
      </c>
      <c r="L12" s="10" t="s">
        <v>21</v>
      </c>
      <c r="M12" s="10" t="s">
        <v>37</v>
      </c>
      <c r="N12" s="13">
        <v>97.315816586633971</v>
      </c>
      <c r="O12" s="13">
        <v>116.77897990396076</v>
      </c>
    </row>
    <row r="13">
      <c r="A13" s="10">
        <f t="shared" si="2"/>
      </c>
      <c r="B13" s="11" t="s">
        <v>59</v>
      </c>
      <c r="C13" s="12">
        <v>6</v>
      </c>
      <c r="D13" s="10" t="s">
        <v>14</v>
      </c>
      <c r="E13" s="10" t="s">
        <v>15</v>
      </c>
      <c r="F13" s="10" t="s">
        <v>37</v>
      </c>
      <c r="G13" s="13">
        <v>36.95</v>
      </c>
      <c r="H13" s="13">
        <v>44.34</v>
      </c>
      <c r="J13" s="8">
        <v>10</v>
      </c>
      <c r="K13" s="6" t="s">
        <v>14</v>
      </c>
      <c r="L13" s="6" t="s">
        <v>15</v>
      </c>
      <c r="M13" s="6" t="s">
        <v>37</v>
      </c>
      <c r="N13" s="9">
        <v>97.315816586633971</v>
      </c>
      <c r="O13" s="9">
        <v>116.77897990396076</v>
      </c>
    </row>
    <row r="14">
      <c r="A14" s="10">
        <f t="shared" si="2"/>
      </c>
      <c r="B14" s="11" t="s">
        <v>59</v>
      </c>
      <c r="C14" s="12">
        <v>6</v>
      </c>
      <c r="D14" s="10" t="s">
        <v>18</v>
      </c>
      <c r="E14" s="10" t="s">
        <v>19</v>
      </c>
      <c r="F14" s="10" t="s">
        <v>37</v>
      </c>
      <c r="G14" s="13">
        <v>36.95</v>
      </c>
      <c r="H14" s="13">
        <v>44.34</v>
      </c>
      <c r="J14" s="12">
        <v>10</v>
      </c>
      <c r="K14" s="10" t="s">
        <v>18</v>
      </c>
      <c r="L14" s="10" t="s">
        <v>19</v>
      </c>
      <c r="M14" s="10" t="s">
        <v>37</v>
      </c>
      <c r="N14" s="13">
        <v>97.315816586633971</v>
      </c>
      <c r="O14" s="13">
        <v>116.77897990396076</v>
      </c>
    </row>
    <row r="15">
      <c r="A15" s="6">
        <f ref="A15:A19" t="shared" si="3">="7,8,9"</f>
      </c>
      <c r="B15" s="7" t="s">
        <v>60</v>
      </c>
      <c r="C15" s="8">
        <v>6</v>
      </c>
      <c r="D15" s="6" t="s">
        <v>11</v>
      </c>
      <c r="E15" s="6" t="s">
        <v>12</v>
      </c>
      <c r="F15" s="6" t="s">
        <v>37</v>
      </c>
      <c r="G15" s="9">
        <v>44.41</v>
      </c>
      <c r="H15" s="9">
        <v>53.291999999999994</v>
      </c>
      <c r="J15" s="8">
        <v>16</v>
      </c>
      <c r="K15" s="6" t="s">
        <v>18</v>
      </c>
      <c r="L15" s="6" t="s">
        <v>19</v>
      </c>
      <c r="M15" s="6" t="s">
        <v>37</v>
      </c>
      <c r="N15" s="9">
        <v>24.28774915202975</v>
      </c>
      <c r="O15" s="9">
        <v>29.145298982435698</v>
      </c>
    </row>
    <row r="16">
      <c r="A16" s="6">
        <f t="shared" si="3"/>
      </c>
      <c r="B16" s="7" t="s">
        <v>60</v>
      </c>
      <c r="C16" s="8">
        <v>6</v>
      </c>
      <c r="D16" s="6" t="s">
        <v>16</v>
      </c>
      <c r="E16" s="6" t="s">
        <v>17</v>
      </c>
      <c r="F16" s="6" t="s">
        <v>37</v>
      </c>
      <c r="G16" s="9">
        <v>44.41</v>
      </c>
      <c r="H16" s="9">
        <v>53.291999999999994</v>
      </c>
      <c r="J16" s="12">
        <v>25</v>
      </c>
      <c r="K16" s="10" t="s">
        <v>14</v>
      </c>
      <c r="L16" s="10" t="s">
        <v>15</v>
      </c>
      <c r="M16" s="10" t="s">
        <v>37</v>
      </c>
      <c r="N16" s="13">
        <v>24.28774915202975</v>
      </c>
      <c r="O16" s="13">
        <v>29.145298982435698</v>
      </c>
    </row>
    <row r="17">
      <c r="A17" s="6">
        <f t="shared" si="3"/>
      </c>
      <c r="B17" s="7" t="s">
        <v>60</v>
      </c>
      <c r="C17" s="8">
        <v>6</v>
      </c>
      <c r="D17" s="6" t="s">
        <v>20</v>
      </c>
      <c r="E17" s="6" t="s">
        <v>21</v>
      </c>
      <c r="F17" s="6" t="s">
        <v>37</v>
      </c>
      <c r="G17" s="9">
        <v>44.41</v>
      </c>
      <c r="H17" s="9">
        <v>53.291999999999994</v>
      </c>
      <c r="J17" s="8">
        <v>35</v>
      </c>
      <c r="K17" s="6" t="s">
        <v>11</v>
      </c>
      <c r="L17" s="6" t="s">
        <v>12</v>
      </c>
      <c r="M17" s="6" t="s">
        <v>37</v>
      </c>
      <c r="N17" s="9">
        <v>24.28774915202975</v>
      </c>
      <c r="O17" s="9">
        <v>29.145298982435698</v>
      </c>
    </row>
    <row r="18">
      <c r="A18" s="6">
        <f t="shared" si="3"/>
      </c>
      <c r="B18" s="7" t="s">
        <v>60</v>
      </c>
      <c r="C18" s="8">
        <v>6</v>
      </c>
      <c r="D18" s="6" t="s">
        <v>14</v>
      </c>
      <c r="E18" s="6" t="s">
        <v>15</v>
      </c>
      <c r="F18" s="6" t="s">
        <v>37</v>
      </c>
      <c r="G18" s="9">
        <v>44.41</v>
      </c>
      <c r="H18" s="9">
        <v>53.291999999999994</v>
      </c>
      <c r="J18" s="12">
        <v>35</v>
      </c>
      <c r="K18" s="10" t="s">
        <v>16</v>
      </c>
      <c r="L18" s="10" t="s">
        <v>17</v>
      </c>
      <c r="M18" s="10" t="s">
        <v>37</v>
      </c>
      <c r="N18" s="13">
        <v>24.28774915202975</v>
      </c>
      <c r="O18" s="13">
        <v>29.145298982435698</v>
      </c>
    </row>
    <row r="19">
      <c r="A19" s="6">
        <f t="shared" si="3"/>
      </c>
      <c r="B19" s="7" t="s">
        <v>60</v>
      </c>
      <c r="C19" s="8">
        <v>6</v>
      </c>
      <c r="D19" s="6" t="s">
        <v>18</v>
      </c>
      <c r="E19" s="6" t="s">
        <v>19</v>
      </c>
      <c r="F19" s="6" t="s">
        <v>37</v>
      </c>
      <c r="G19" s="9">
        <v>44.41</v>
      </c>
      <c r="H19" s="9">
        <v>53.291999999999994</v>
      </c>
      <c r="J19" s="8">
        <v>35</v>
      </c>
      <c r="K19" s="6" t="s">
        <v>20</v>
      </c>
      <c r="L19" s="6" t="s">
        <v>21</v>
      </c>
      <c r="M19" s="6" t="s">
        <v>37</v>
      </c>
      <c r="N19" s="9">
        <v>24.28774915202975</v>
      </c>
      <c r="O19" s="9">
        <v>29.145298982435698</v>
      </c>
    </row>
    <row r="20">
      <c r="A20" s="10">
        <f ref="A20:A24" t="shared" si="4">="10,11,12"</f>
      </c>
      <c r="B20" s="11" t="s">
        <v>61</v>
      </c>
      <c r="C20" s="12">
        <v>10</v>
      </c>
      <c r="D20" s="10" t="s">
        <v>11</v>
      </c>
      <c r="E20" s="10" t="s">
        <v>12</v>
      </c>
      <c r="F20" s="10" t="s">
        <v>37</v>
      </c>
      <c r="G20" s="13">
        <v>21.5</v>
      </c>
      <c r="H20" s="13">
        <v>25.8</v>
      </c>
    </row>
    <row r="21">
      <c r="A21" s="10">
        <f t="shared" si="4"/>
      </c>
      <c r="B21" s="11" t="s">
        <v>61</v>
      </c>
      <c r="C21" s="12">
        <v>10</v>
      </c>
      <c r="D21" s="10" t="s">
        <v>16</v>
      </c>
      <c r="E21" s="10" t="s">
        <v>17</v>
      </c>
      <c r="F21" s="10" t="s">
        <v>37</v>
      </c>
      <c r="G21" s="13">
        <v>21.5</v>
      </c>
      <c r="H21" s="13">
        <v>25.8</v>
      </c>
    </row>
    <row r="22">
      <c r="A22" s="10">
        <f t="shared" si="4"/>
      </c>
      <c r="B22" s="11" t="s">
        <v>61</v>
      </c>
      <c r="C22" s="12">
        <v>10</v>
      </c>
      <c r="D22" s="10" t="s">
        <v>20</v>
      </c>
      <c r="E22" s="10" t="s">
        <v>21</v>
      </c>
      <c r="F22" s="10" t="s">
        <v>37</v>
      </c>
      <c r="G22" s="13">
        <v>21.5</v>
      </c>
      <c r="H22" s="13">
        <v>25.8</v>
      </c>
    </row>
    <row r="23">
      <c r="A23" s="10">
        <f t="shared" si="4"/>
      </c>
      <c r="B23" s="11" t="s">
        <v>61</v>
      </c>
      <c r="C23" s="12">
        <v>10</v>
      </c>
      <c r="D23" s="10" t="s">
        <v>14</v>
      </c>
      <c r="E23" s="10" t="s">
        <v>15</v>
      </c>
      <c r="F23" s="10" t="s">
        <v>37</v>
      </c>
      <c r="G23" s="13">
        <v>21.5</v>
      </c>
      <c r="H23" s="13">
        <v>25.8</v>
      </c>
    </row>
    <row r="24">
      <c r="A24" s="10">
        <f t="shared" si="4"/>
      </c>
      <c r="B24" s="11" t="s">
        <v>61</v>
      </c>
      <c r="C24" s="12">
        <v>10</v>
      </c>
      <c r="D24" s="10" t="s">
        <v>18</v>
      </c>
      <c r="E24" s="10" t="s">
        <v>19</v>
      </c>
      <c r="F24" s="10" t="s">
        <v>37</v>
      </c>
      <c r="G24" s="13">
        <v>21.5</v>
      </c>
      <c r="H24" s="13">
        <v>25.8</v>
      </c>
    </row>
    <row r="25">
      <c r="A25" s="6">
        <f ref="A25:A29" t="shared" si="5">="13,14,15"</f>
      </c>
      <c r="B25" s="7" t="s">
        <v>62</v>
      </c>
      <c r="C25" s="8">
        <v>10</v>
      </c>
      <c r="D25" s="6" t="s">
        <v>11</v>
      </c>
      <c r="E25" s="6" t="s">
        <v>12</v>
      </c>
      <c r="F25" s="6" t="s">
        <v>37</v>
      </c>
      <c r="G25" s="9">
        <v>30.15</v>
      </c>
      <c r="H25" s="9">
        <v>36.18</v>
      </c>
    </row>
    <row r="26">
      <c r="A26" s="6">
        <f t="shared" si="5"/>
      </c>
      <c r="B26" s="7" t="s">
        <v>62</v>
      </c>
      <c r="C26" s="8">
        <v>10</v>
      </c>
      <c r="D26" s="6" t="s">
        <v>16</v>
      </c>
      <c r="E26" s="6" t="s">
        <v>17</v>
      </c>
      <c r="F26" s="6" t="s">
        <v>37</v>
      </c>
      <c r="G26" s="9">
        <v>30.15</v>
      </c>
      <c r="H26" s="9">
        <v>36.18</v>
      </c>
    </row>
    <row r="27">
      <c r="A27" s="6">
        <f t="shared" si="5"/>
      </c>
      <c r="B27" s="7" t="s">
        <v>62</v>
      </c>
      <c r="C27" s="8">
        <v>10</v>
      </c>
      <c r="D27" s="6" t="s">
        <v>20</v>
      </c>
      <c r="E27" s="6" t="s">
        <v>21</v>
      </c>
      <c r="F27" s="6" t="s">
        <v>37</v>
      </c>
      <c r="G27" s="9">
        <v>30.15</v>
      </c>
      <c r="H27" s="9">
        <v>36.18</v>
      </c>
    </row>
    <row r="28">
      <c r="A28" s="6">
        <f t="shared" si="5"/>
      </c>
      <c r="B28" s="7" t="s">
        <v>62</v>
      </c>
      <c r="C28" s="8">
        <v>10</v>
      </c>
      <c r="D28" s="6" t="s">
        <v>14</v>
      </c>
      <c r="E28" s="6" t="s">
        <v>15</v>
      </c>
      <c r="F28" s="6" t="s">
        <v>37</v>
      </c>
      <c r="G28" s="9">
        <v>30.15</v>
      </c>
      <c r="H28" s="9">
        <v>36.18</v>
      </c>
    </row>
    <row r="29">
      <c r="A29" s="6">
        <f t="shared" si="5"/>
      </c>
      <c r="B29" s="7" t="s">
        <v>62</v>
      </c>
      <c r="C29" s="8">
        <v>10</v>
      </c>
      <c r="D29" s="6" t="s">
        <v>18</v>
      </c>
      <c r="E29" s="6" t="s">
        <v>19</v>
      </c>
      <c r="F29" s="6" t="s">
        <v>37</v>
      </c>
      <c r="G29" s="9">
        <v>30.15</v>
      </c>
      <c r="H29" s="9">
        <v>36.18</v>
      </c>
    </row>
    <row r="30">
      <c r="A30" s="10">
        <f ref="A30:A34" t="shared" si="6">="16,17,18"</f>
      </c>
      <c r="B30" s="11" t="s">
        <v>63</v>
      </c>
      <c r="C30" s="12">
        <v>10</v>
      </c>
      <c r="D30" s="10" t="s">
        <v>11</v>
      </c>
      <c r="E30" s="10" t="s">
        <v>12</v>
      </c>
      <c r="F30" s="10" t="s">
        <v>37</v>
      </c>
      <c r="G30" s="13">
        <v>14.14</v>
      </c>
      <c r="H30" s="13">
        <v>16.968</v>
      </c>
    </row>
    <row r="31">
      <c r="A31" s="10">
        <f t="shared" si="6"/>
      </c>
      <c r="B31" s="11" t="s">
        <v>63</v>
      </c>
      <c r="C31" s="12">
        <v>10</v>
      </c>
      <c r="D31" s="10" t="s">
        <v>16</v>
      </c>
      <c r="E31" s="10" t="s">
        <v>17</v>
      </c>
      <c r="F31" s="10" t="s">
        <v>37</v>
      </c>
      <c r="G31" s="13">
        <v>14.14</v>
      </c>
      <c r="H31" s="13">
        <v>16.968</v>
      </c>
    </row>
    <row r="32">
      <c r="A32" s="10">
        <f t="shared" si="6"/>
      </c>
      <c r="B32" s="11" t="s">
        <v>63</v>
      </c>
      <c r="C32" s="12">
        <v>10</v>
      </c>
      <c r="D32" s="10" t="s">
        <v>20</v>
      </c>
      <c r="E32" s="10" t="s">
        <v>21</v>
      </c>
      <c r="F32" s="10" t="s">
        <v>37</v>
      </c>
      <c r="G32" s="13">
        <v>14.14</v>
      </c>
      <c r="H32" s="13">
        <v>16.968</v>
      </c>
    </row>
    <row r="33">
      <c r="A33" s="10">
        <f t="shared" si="6"/>
      </c>
      <c r="B33" s="11" t="s">
        <v>63</v>
      </c>
      <c r="C33" s="12">
        <v>10</v>
      </c>
      <c r="D33" s="10" t="s">
        <v>14</v>
      </c>
      <c r="E33" s="10" t="s">
        <v>15</v>
      </c>
      <c r="F33" s="10" t="s">
        <v>37</v>
      </c>
      <c r="G33" s="13">
        <v>14.14</v>
      </c>
      <c r="H33" s="13">
        <v>16.968</v>
      </c>
    </row>
    <row r="34">
      <c r="A34" s="10">
        <f t="shared" si="6"/>
      </c>
      <c r="B34" s="11" t="s">
        <v>63</v>
      </c>
      <c r="C34" s="12">
        <v>10</v>
      </c>
      <c r="D34" s="10" t="s">
        <v>18</v>
      </c>
      <c r="E34" s="10" t="s">
        <v>19</v>
      </c>
      <c r="F34" s="10" t="s">
        <v>37</v>
      </c>
      <c r="G34" s="13">
        <v>14.14</v>
      </c>
      <c r="H34" s="13">
        <v>16.968</v>
      </c>
    </row>
    <row r="35">
      <c r="A35" s="6">
        <f ref="A35:A39" t="shared" si="7">="19,20,21"</f>
      </c>
      <c r="B35" s="7" t="s">
        <v>64</v>
      </c>
      <c r="C35" s="8">
        <v>10</v>
      </c>
      <c r="D35" s="6" t="s">
        <v>11</v>
      </c>
      <c r="E35" s="6" t="s">
        <v>12</v>
      </c>
      <c r="F35" s="6" t="s">
        <v>37</v>
      </c>
      <c r="G35" s="9">
        <v>12.3</v>
      </c>
      <c r="H35" s="9">
        <v>14.76</v>
      </c>
    </row>
    <row r="36">
      <c r="A36" s="6">
        <f t="shared" si="7"/>
      </c>
      <c r="B36" s="7" t="s">
        <v>64</v>
      </c>
      <c r="C36" s="8">
        <v>10</v>
      </c>
      <c r="D36" s="6" t="s">
        <v>16</v>
      </c>
      <c r="E36" s="6" t="s">
        <v>17</v>
      </c>
      <c r="F36" s="6" t="s">
        <v>37</v>
      </c>
      <c r="G36" s="9">
        <v>12.3</v>
      </c>
      <c r="H36" s="9">
        <v>14.76</v>
      </c>
    </row>
    <row r="37">
      <c r="A37" s="6">
        <f t="shared" si="7"/>
      </c>
      <c r="B37" s="7" t="s">
        <v>64</v>
      </c>
      <c r="C37" s="8">
        <v>10</v>
      </c>
      <c r="D37" s="6" t="s">
        <v>20</v>
      </c>
      <c r="E37" s="6" t="s">
        <v>21</v>
      </c>
      <c r="F37" s="6" t="s">
        <v>37</v>
      </c>
      <c r="G37" s="9">
        <v>12.3</v>
      </c>
      <c r="H37" s="9">
        <v>14.76</v>
      </c>
    </row>
    <row r="38">
      <c r="A38" s="6">
        <f t="shared" si="7"/>
      </c>
      <c r="B38" s="7" t="s">
        <v>64</v>
      </c>
      <c r="C38" s="8">
        <v>10</v>
      </c>
      <c r="D38" s="6" t="s">
        <v>14</v>
      </c>
      <c r="E38" s="6" t="s">
        <v>15</v>
      </c>
      <c r="F38" s="6" t="s">
        <v>37</v>
      </c>
      <c r="G38" s="9">
        <v>12.3</v>
      </c>
      <c r="H38" s="9">
        <v>14.76</v>
      </c>
    </row>
    <row r="39">
      <c r="A39" s="6">
        <f t="shared" si="7"/>
      </c>
      <c r="B39" s="7" t="s">
        <v>64</v>
      </c>
      <c r="C39" s="8">
        <v>10</v>
      </c>
      <c r="D39" s="6" t="s">
        <v>18</v>
      </c>
      <c r="E39" s="6" t="s">
        <v>19</v>
      </c>
      <c r="F39" s="6" t="s">
        <v>37</v>
      </c>
      <c r="G39" s="9">
        <v>12.3</v>
      </c>
      <c r="H39" s="9">
        <v>14.76</v>
      </c>
    </row>
    <row r="40">
      <c r="A40" s="10">
        <f ref="A40:A44" t="shared" si="8">="22,23,24"</f>
      </c>
      <c r="B40" s="11" t="s">
        <v>65</v>
      </c>
      <c r="C40" s="12">
        <v>35</v>
      </c>
      <c r="D40" s="10" t="s">
        <v>11</v>
      </c>
      <c r="E40" s="10" t="s">
        <v>12</v>
      </c>
      <c r="F40" s="10" t="s">
        <v>37</v>
      </c>
      <c r="G40" s="13">
        <v>24.29</v>
      </c>
      <c r="H40" s="13">
        <v>29.147999999999996</v>
      </c>
    </row>
    <row r="41">
      <c r="A41" s="10">
        <f t="shared" si="8"/>
      </c>
      <c r="B41" s="11" t="s">
        <v>65</v>
      </c>
      <c r="C41" s="12">
        <v>35</v>
      </c>
      <c r="D41" s="10" t="s">
        <v>16</v>
      </c>
      <c r="E41" s="10" t="s">
        <v>17</v>
      </c>
      <c r="F41" s="10" t="s">
        <v>37</v>
      </c>
      <c r="G41" s="13">
        <v>24.29</v>
      </c>
      <c r="H41" s="13">
        <v>29.147999999999996</v>
      </c>
    </row>
    <row r="42">
      <c r="A42" s="10">
        <f t="shared" si="8"/>
      </c>
      <c r="B42" s="11" t="s">
        <v>65</v>
      </c>
      <c r="C42" s="12">
        <v>35</v>
      </c>
      <c r="D42" s="10" t="s">
        <v>20</v>
      </c>
      <c r="E42" s="10" t="s">
        <v>21</v>
      </c>
      <c r="F42" s="10" t="s">
        <v>37</v>
      </c>
      <c r="G42" s="13">
        <v>24.29</v>
      </c>
      <c r="H42" s="13">
        <v>29.147999999999996</v>
      </c>
    </row>
    <row r="43">
      <c r="A43" s="10">
        <f t="shared" si="8"/>
      </c>
      <c r="B43" s="11" t="s">
        <v>65</v>
      </c>
      <c r="C43" s="12">
        <v>25</v>
      </c>
      <c r="D43" s="10" t="s">
        <v>14</v>
      </c>
      <c r="E43" s="10" t="s">
        <v>15</v>
      </c>
      <c r="F43" s="10" t="s">
        <v>37</v>
      </c>
      <c r="G43" s="13">
        <v>24.29</v>
      </c>
      <c r="H43" s="13">
        <v>29.147999999999996</v>
      </c>
    </row>
    <row r="44">
      <c r="A44" s="10">
        <f t="shared" si="8"/>
      </c>
      <c r="B44" s="11" t="s">
        <v>65</v>
      </c>
      <c r="C44" s="12">
        <v>16</v>
      </c>
      <c r="D44" s="10" t="s">
        <v>18</v>
      </c>
      <c r="E44" s="10" t="s">
        <v>19</v>
      </c>
      <c r="F44" s="10" t="s">
        <v>37</v>
      </c>
      <c r="G44" s="13">
        <v>24.29</v>
      </c>
      <c r="H44" s="13">
        <v>29.147999999999996</v>
      </c>
    </row>
  </sheetData>
  <mergeCells>
    <mergeCell ref="B1:H3"/>
    <mergeCell ref="A5:A9"/>
    <mergeCell ref="B5:B9"/>
    <mergeCell ref="A10:A14"/>
    <mergeCell ref="B10:B14"/>
    <mergeCell ref="A15:A19"/>
    <mergeCell ref="B15:B19"/>
    <mergeCell ref="A20:A24"/>
    <mergeCell ref="B20:B24"/>
    <mergeCell ref="A25:A29"/>
    <mergeCell ref="B25:B29"/>
    <mergeCell ref="A30:A34"/>
    <mergeCell ref="B30:B34"/>
    <mergeCell ref="A35:A39"/>
    <mergeCell ref="B35:B39"/>
    <mergeCell ref="A40:A44"/>
    <mergeCell ref="B40:B44"/>
    <mergeCell ref="J1:O3"/>
    <mergeCell ref="A1:A3"/>
  </mergeCells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O22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66</v>
      </c>
      <c r="C1" s="4" t="s">
        <v>66</v>
      </c>
      <c r="D1" s="4" t="s">
        <v>66</v>
      </c>
      <c r="E1" s="4" t="s">
        <v>66</v>
      </c>
      <c r="F1" s="4" t="s">
        <v>66</v>
      </c>
      <c r="G1" s="4" t="s">
        <v>66</v>
      </c>
      <c r="H1" s="4" t="s">
        <v>66</v>
      </c>
      <c r="J1" s="4" t="s">
        <v>67</v>
      </c>
      <c r="K1" s="4" t="s">
        <v>67</v>
      </c>
      <c r="L1" s="4" t="s">
        <v>67</v>
      </c>
      <c r="M1" s="4" t="s">
        <v>67</v>
      </c>
      <c r="N1" s="4" t="s">
        <v>67</v>
      </c>
      <c r="O1" s="4" t="s">
        <v>67</v>
      </c>
    </row>
    <row r="2">
      <c r="B2" s="4" t="s">
        <v>66</v>
      </c>
      <c r="C2" s="4" t="s">
        <v>66</v>
      </c>
      <c r="D2" s="4" t="s">
        <v>66</v>
      </c>
      <c r="E2" s="4" t="s">
        <v>66</v>
      </c>
      <c r="F2" s="4" t="s">
        <v>66</v>
      </c>
      <c r="G2" s="4" t="s">
        <v>66</v>
      </c>
      <c r="H2" s="4" t="s">
        <v>66</v>
      </c>
      <c r="J2" s="4" t="s">
        <v>67</v>
      </c>
      <c r="K2" s="4" t="s">
        <v>67</v>
      </c>
      <c r="L2" s="4" t="s">
        <v>67</v>
      </c>
      <c r="M2" s="4" t="s">
        <v>67</v>
      </c>
      <c r="N2" s="4" t="s">
        <v>67</v>
      </c>
      <c r="O2" s="4" t="s">
        <v>67</v>
      </c>
    </row>
    <row r="3">
      <c r="B3" s="4" t="s">
        <v>66</v>
      </c>
      <c r="C3" s="4" t="s">
        <v>66</v>
      </c>
      <c r="D3" s="4" t="s">
        <v>66</v>
      </c>
      <c r="E3" s="4" t="s">
        <v>66</v>
      </c>
      <c r="F3" s="4" t="s">
        <v>66</v>
      </c>
      <c r="G3" s="4" t="s">
        <v>66</v>
      </c>
      <c r="H3" s="4" t="s">
        <v>66</v>
      </c>
      <c r="J3" s="4" t="s">
        <v>67</v>
      </c>
      <c r="K3" s="4" t="s">
        <v>67</v>
      </c>
      <c r="L3" s="4" t="s">
        <v>67</v>
      </c>
      <c r="M3" s="4" t="s">
        <v>67</v>
      </c>
      <c r="N3" s="4" t="s">
        <v>67</v>
      </c>
      <c r="O3" s="4" t="s">
        <v>67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68</v>
      </c>
      <c r="C5" s="8">
        <v>2.5</v>
      </c>
      <c r="D5" s="6" t="s">
        <v>11</v>
      </c>
      <c r="E5" s="6" t="s">
        <v>12</v>
      </c>
      <c r="F5" s="6" t="s">
        <v>13</v>
      </c>
      <c r="G5" s="9">
        <v>8.36</v>
      </c>
      <c r="H5" s="9">
        <v>10.031999999999998</v>
      </c>
      <c r="J5" s="8">
        <v>2.5</v>
      </c>
      <c r="K5" s="6" t="s">
        <v>11</v>
      </c>
      <c r="L5" s="6" t="s">
        <v>12</v>
      </c>
      <c r="M5" s="6" t="s">
        <v>13</v>
      </c>
      <c r="N5" s="9">
        <v>15.422857270640366</v>
      </c>
      <c r="O5" s="9">
        <v>18.507428724768438</v>
      </c>
    </row>
    <row r="6">
      <c r="A6" s="6">
        <f t="shared" si="1"/>
      </c>
      <c r="B6" s="7" t="s">
        <v>68</v>
      </c>
      <c r="C6" s="8">
        <v>2.5</v>
      </c>
      <c r="D6" s="6" t="s">
        <v>14</v>
      </c>
      <c r="E6" s="6" t="s">
        <v>15</v>
      </c>
      <c r="F6" s="6" t="s">
        <v>13</v>
      </c>
      <c r="G6" s="9">
        <v>8.36</v>
      </c>
      <c r="H6" s="9">
        <v>10.031999999999998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13.89285548144592</v>
      </c>
      <c r="O6" s="13">
        <v>16.671426577735105</v>
      </c>
    </row>
    <row r="7">
      <c r="A7" s="6">
        <f t="shared" si="1"/>
      </c>
      <c r="B7" s="7" t="s">
        <v>68</v>
      </c>
      <c r="C7" s="8">
        <v>2.5</v>
      </c>
      <c r="D7" s="6" t="s">
        <v>18</v>
      </c>
      <c r="E7" s="6" t="s">
        <v>19</v>
      </c>
      <c r="F7" s="6" t="s">
        <v>13</v>
      </c>
      <c r="G7" s="9">
        <v>8.36</v>
      </c>
      <c r="H7" s="9">
        <v>10.031999999999998</v>
      </c>
      <c r="J7" s="8">
        <v>2.5</v>
      </c>
      <c r="K7" s="6" t="s">
        <v>20</v>
      </c>
      <c r="L7" s="6" t="s">
        <v>21</v>
      </c>
      <c r="M7" s="6" t="s">
        <v>13</v>
      </c>
      <c r="N7" s="9">
        <v>18.992893519055318</v>
      </c>
      <c r="O7" s="9">
        <v>22.791472222866382</v>
      </c>
    </row>
    <row r="8">
      <c r="A8" s="10">
        <f ref="A8:A10" t="shared" si="2">="2"</f>
      </c>
      <c r="B8" s="11" t="s">
        <v>68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6.1</v>
      </c>
      <c r="H8" s="13">
        <v>7.3199999999999994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48.308606271141606</v>
      </c>
      <c r="O8" s="13">
        <v>57.970327525369925</v>
      </c>
    </row>
    <row r="9">
      <c r="A9" s="10">
        <f t="shared" si="2"/>
      </c>
      <c r="B9" s="11" t="s">
        <v>68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6.1</v>
      </c>
      <c r="H9" s="13">
        <v>7.3199999999999994</v>
      </c>
      <c r="J9" s="8">
        <v>2.5</v>
      </c>
      <c r="K9" s="6" t="s">
        <v>18</v>
      </c>
      <c r="L9" s="6" t="s">
        <v>19</v>
      </c>
      <c r="M9" s="6" t="s">
        <v>13</v>
      </c>
      <c r="N9" s="9">
        <v>48.308606271141606</v>
      </c>
      <c r="O9" s="9">
        <v>57.970327525369925</v>
      </c>
    </row>
    <row r="10">
      <c r="A10" s="10">
        <f t="shared" si="2"/>
      </c>
      <c r="B10" s="11" t="s">
        <v>68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6.1</v>
      </c>
      <c r="H10" s="13">
        <v>7.3199999999999994</v>
      </c>
    </row>
    <row r="11">
      <c r="A11" s="6">
        <f ref="A11:A13" t="shared" si="3">="3"</f>
      </c>
      <c r="B11" s="7" t="s">
        <v>68</v>
      </c>
      <c r="C11" s="8">
        <v>2.5</v>
      </c>
      <c r="D11" s="6" t="s">
        <v>20</v>
      </c>
      <c r="E11" s="6" t="s">
        <v>21</v>
      </c>
      <c r="F11" s="6" t="s">
        <v>13</v>
      </c>
      <c r="G11" s="9">
        <v>9.06</v>
      </c>
      <c r="H11" s="9">
        <v>10.872</v>
      </c>
    </row>
    <row r="12">
      <c r="A12" s="6">
        <f t="shared" si="3"/>
      </c>
      <c r="B12" s="7" t="s">
        <v>68</v>
      </c>
      <c r="C12" s="8">
        <v>2.5</v>
      </c>
      <c r="D12" s="6" t="s">
        <v>14</v>
      </c>
      <c r="E12" s="6" t="s">
        <v>15</v>
      </c>
      <c r="F12" s="6" t="s">
        <v>13</v>
      </c>
      <c r="G12" s="9">
        <v>9.06</v>
      </c>
      <c r="H12" s="9">
        <v>10.872</v>
      </c>
    </row>
    <row r="13">
      <c r="A13" s="6">
        <f t="shared" si="3"/>
      </c>
      <c r="B13" s="7" t="s">
        <v>68</v>
      </c>
      <c r="C13" s="8">
        <v>2.5</v>
      </c>
      <c r="D13" s="6" t="s">
        <v>18</v>
      </c>
      <c r="E13" s="6" t="s">
        <v>19</v>
      </c>
      <c r="F13" s="6" t="s">
        <v>13</v>
      </c>
      <c r="G13" s="9">
        <v>9.06</v>
      </c>
      <c r="H13" s="9">
        <v>10.872</v>
      </c>
    </row>
    <row r="14">
      <c r="A14" s="10">
        <f ref="A14:A16" t="shared" si="4">="4"</f>
      </c>
      <c r="B14" s="11" t="s">
        <v>68</v>
      </c>
      <c r="C14" s="12">
        <v>2.5</v>
      </c>
      <c r="D14" s="10" t="s">
        <v>11</v>
      </c>
      <c r="E14" s="10" t="s">
        <v>12</v>
      </c>
      <c r="F14" s="10" t="s">
        <v>13</v>
      </c>
      <c r="G14" s="13">
        <v>7.06</v>
      </c>
      <c r="H14" s="13">
        <v>8.472</v>
      </c>
    </row>
    <row r="15">
      <c r="A15" s="10">
        <f t="shared" si="4"/>
      </c>
      <c r="B15" s="11" t="s">
        <v>68</v>
      </c>
      <c r="C15" s="12">
        <v>2.5</v>
      </c>
      <c r="D15" s="10" t="s">
        <v>14</v>
      </c>
      <c r="E15" s="10" t="s">
        <v>15</v>
      </c>
      <c r="F15" s="10" t="s">
        <v>13</v>
      </c>
      <c r="G15" s="13">
        <v>7.06</v>
      </c>
      <c r="H15" s="13">
        <v>8.472</v>
      </c>
    </row>
    <row r="16">
      <c r="A16" s="10">
        <f t="shared" si="4"/>
      </c>
      <c r="B16" s="11" t="s">
        <v>68</v>
      </c>
      <c r="C16" s="12">
        <v>2.5</v>
      </c>
      <c r="D16" s="10" t="s">
        <v>18</v>
      </c>
      <c r="E16" s="10" t="s">
        <v>19</v>
      </c>
      <c r="F16" s="10" t="s">
        <v>13</v>
      </c>
      <c r="G16" s="13">
        <v>7.06</v>
      </c>
      <c r="H16" s="13">
        <v>8.472</v>
      </c>
    </row>
    <row r="17">
      <c r="A17" s="6">
        <f ref="A17:A19" t="shared" si="5">="5"</f>
      </c>
      <c r="B17" s="7" t="s">
        <v>68</v>
      </c>
      <c r="C17" s="8">
        <v>2.5</v>
      </c>
      <c r="D17" s="6" t="s">
        <v>16</v>
      </c>
      <c r="E17" s="6" t="s">
        <v>17</v>
      </c>
      <c r="F17" s="6" t="s">
        <v>13</v>
      </c>
      <c r="G17" s="9">
        <v>7.79</v>
      </c>
      <c r="H17" s="9">
        <v>9.347999999999999</v>
      </c>
    </row>
    <row r="18">
      <c r="A18" s="6">
        <f t="shared" si="5"/>
      </c>
      <c r="B18" s="7" t="s">
        <v>68</v>
      </c>
      <c r="C18" s="8">
        <v>2.5</v>
      </c>
      <c r="D18" s="6" t="s">
        <v>14</v>
      </c>
      <c r="E18" s="6" t="s">
        <v>15</v>
      </c>
      <c r="F18" s="6" t="s">
        <v>13</v>
      </c>
      <c r="G18" s="9">
        <v>7.79</v>
      </c>
      <c r="H18" s="9">
        <v>9.347999999999999</v>
      </c>
    </row>
    <row r="19">
      <c r="A19" s="6">
        <f t="shared" si="5"/>
      </c>
      <c r="B19" s="7" t="s">
        <v>68</v>
      </c>
      <c r="C19" s="8">
        <v>2.5</v>
      </c>
      <c r="D19" s="6" t="s">
        <v>18</v>
      </c>
      <c r="E19" s="6" t="s">
        <v>19</v>
      </c>
      <c r="F19" s="6" t="s">
        <v>13</v>
      </c>
      <c r="G19" s="9">
        <v>7.79</v>
      </c>
      <c r="H19" s="9">
        <v>9.347999999999999</v>
      </c>
    </row>
    <row r="20">
      <c r="A20" s="10">
        <f ref="A20:A22" t="shared" si="6">="6"</f>
      </c>
      <c r="B20" s="11" t="s">
        <v>68</v>
      </c>
      <c r="C20" s="12">
        <v>2.5</v>
      </c>
      <c r="D20" s="10" t="s">
        <v>20</v>
      </c>
      <c r="E20" s="10" t="s">
        <v>21</v>
      </c>
      <c r="F20" s="10" t="s">
        <v>13</v>
      </c>
      <c r="G20" s="13">
        <v>9.94</v>
      </c>
      <c r="H20" s="13">
        <v>11.927999999999999</v>
      </c>
    </row>
    <row r="21">
      <c r="A21" s="10">
        <f t="shared" si="6"/>
      </c>
      <c r="B21" s="11" t="s">
        <v>68</v>
      </c>
      <c r="C21" s="12">
        <v>2.5</v>
      </c>
      <c r="D21" s="10" t="s">
        <v>14</v>
      </c>
      <c r="E21" s="10" t="s">
        <v>15</v>
      </c>
      <c r="F21" s="10" t="s">
        <v>13</v>
      </c>
      <c r="G21" s="13">
        <v>9.94</v>
      </c>
      <c r="H21" s="13">
        <v>11.927999999999999</v>
      </c>
    </row>
    <row r="22">
      <c r="A22" s="10">
        <f t="shared" si="6"/>
      </c>
      <c r="B22" s="11" t="s">
        <v>68</v>
      </c>
      <c r="C22" s="12">
        <v>2.5</v>
      </c>
      <c r="D22" s="10" t="s">
        <v>18</v>
      </c>
      <c r="E22" s="10" t="s">
        <v>19</v>
      </c>
      <c r="F22" s="10" t="s">
        <v>13</v>
      </c>
      <c r="G22" s="13">
        <v>9.94</v>
      </c>
      <c r="H22" s="13">
        <v>11.927999999999999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J1:O3"/>
    <mergeCell ref="A1:A3"/>
  </mergeCells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O13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69</v>
      </c>
      <c r="C1" s="4" t="s">
        <v>69</v>
      </c>
      <c r="D1" s="4" t="s">
        <v>69</v>
      </c>
      <c r="E1" s="4" t="s">
        <v>69</v>
      </c>
      <c r="F1" s="4" t="s">
        <v>69</v>
      </c>
      <c r="G1" s="4" t="s">
        <v>69</v>
      </c>
      <c r="H1" s="4" t="s">
        <v>69</v>
      </c>
      <c r="J1" s="4" t="s">
        <v>70</v>
      </c>
      <c r="K1" s="4" t="s">
        <v>70</v>
      </c>
      <c r="L1" s="4" t="s">
        <v>70</v>
      </c>
      <c r="M1" s="4" t="s">
        <v>70</v>
      </c>
      <c r="N1" s="4" t="s">
        <v>70</v>
      </c>
      <c r="O1" s="4" t="s">
        <v>70</v>
      </c>
    </row>
    <row r="2">
      <c r="B2" s="4" t="s">
        <v>69</v>
      </c>
      <c r="C2" s="4" t="s">
        <v>69</v>
      </c>
      <c r="D2" s="4" t="s">
        <v>69</v>
      </c>
      <c r="E2" s="4" t="s">
        <v>69</v>
      </c>
      <c r="F2" s="4" t="s">
        <v>69</v>
      </c>
      <c r="G2" s="4" t="s">
        <v>69</v>
      </c>
      <c r="H2" s="4" t="s">
        <v>69</v>
      </c>
      <c r="J2" s="4" t="s">
        <v>70</v>
      </c>
      <c r="K2" s="4" t="s">
        <v>70</v>
      </c>
      <c r="L2" s="4" t="s">
        <v>70</v>
      </c>
      <c r="M2" s="4" t="s">
        <v>70</v>
      </c>
      <c r="N2" s="4" t="s">
        <v>70</v>
      </c>
      <c r="O2" s="4" t="s">
        <v>70</v>
      </c>
    </row>
    <row r="3">
      <c r="B3" s="4" t="s">
        <v>69</v>
      </c>
      <c r="C3" s="4" t="s">
        <v>69</v>
      </c>
      <c r="D3" s="4" t="s">
        <v>69</v>
      </c>
      <c r="E3" s="4" t="s">
        <v>69</v>
      </c>
      <c r="F3" s="4" t="s">
        <v>69</v>
      </c>
      <c r="G3" s="4" t="s">
        <v>69</v>
      </c>
      <c r="H3" s="4" t="s">
        <v>69</v>
      </c>
      <c r="J3" s="4" t="s">
        <v>70</v>
      </c>
      <c r="K3" s="4" t="s">
        <v>70</v>
      </c>
      <c r="L3" s="4" t="s">
        <v>70</v>
      </c>
      <c r="M3" s="4" t="s">
        <v>70</v>
      </c>
      <c r="N3" s="4" t="s">
        <v>70</v>
      </c>
      <c r="O3" s="4" t="s">
        <v>70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68</v>
      </c>
      <c r="C5" s="8">
        <v>2.5</v>
      </c>
      <c r="D5" s="6" t="s">
        <v>11</v>
      </c>
      <c r="E5" s="6" t="s">
        <v>12</v>
      </c>
      <c r="F5" s="6" t="s">
        <v>13</v>
      </c>
      <c r="G5" s="9">
        <v>9.24</v>
      </c>
      <c r="H5" s="9">
        <v>11.088</v>
      </c>
      <c r="J5" s="8">
        <v>2.5</v>
      </c>
      <c r="K5" s="6" t="s">
        <v>11</v>
      </c>
      <c r="L5" s="6" t="s">
        <v>12</v>
      </c>
      <c r="M5" s="6" t="s">
        <v>13</v>
      </c>
      <c r="N5" s="9">
        <v>9.2444591834318324</v>
      </c>
      <c r="O5" s="9">
        <v>11.093351020118199</v>
      </c>
    </row>
    <row r="6">
      <c r="A6" s="6">
        <f t="shared" si="1"/>
      </c>
      <c r="B6" s="7" t="s">
        <v>68</v>
      </c>
      <c r="C6" s="8">
        <v>2.5</v>
      </c>
      <c r="D6" s="6" t="s">
        <v>14</v>
      </c>
      <c r="E6" s="6" t="s">
        <v>15</v>
      </c>
      <c r="F6" s="6" t="s">
        <v>13</v>
      </c>
      <c r="G6" s="9">
        <v>9.24</v>
      </c>
      <c r="H6" s="9">
        <v>11.088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11.80751317542482</v>
      </c>
      <c r="O6" s="13">
        <v>14.169015810509784</v>
      </c>
    </row>
    <row r="7">
      <c r="A7" s="6">
        <f t="shared" si="1"/>
      </c>
      <c r="B7" s="7" t="s">
        <v>68</v>
      </c>
      <c r="C7" s="8">
        <v>2.5</v>
      </c>
      <c r="D7" s="6" t="s">
        <v>18</v>
      </c>
      <c r="E7" s="6" t="s">
        <v>19</v>
      </c>
      <c r="F7" s="6" t="s">
        <v>13</v>
      </c>
      <c r="G7" s="9">
        <v>9.24</v>
      </c>
      <c r="H7" s="9">
        <v>11.088</v>
      </c>
      <c r="J7" s="8">
        <v>2.5</v>
      </c>
      <c r="K7" s="6" t="s">
        <v>20</v>
      </c>
      <c r="L7" s="6" t="s">
        <v>21</v>
      </c>
      <c r="M7" s="6" t="s">
        <v>13</v>
      </c>
      <c r="N7" s="9">
        <v>10.030627937753618</v>
      </c>
      <c r="O7" s="9">
        <v>12.036753525304341</v>
      </c>
    </row>
    <row r="8">
      <c r="A8" s="10">
        <f ref="A8:A10" t="shared" si="2">="2"</f>
      </c>
      <c r="B8" s="11" t="s">
        <v>68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11.81</v>
      </c>
      <c r="H8" s="13">
        <v>14.172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31.08260029661027</v>
      </c>
      <c r="O8" s="13">
        <v>37.299120355932324</v>
      </c>
    </row>
    <row r="9">
      <c r="A9" s="10">
        <f t="shared" si="2"/>
      </c>
      <c r="B9" s="11" t="s">
        <v>68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11.81</v>
      </c>
      <c r="H9" s="13">
        <v>14.172</v>
      </c>
      <c r="J9" s="8">
        <v>2.5</v>
      </c>
      <c r="K9" s="6" t="s">
        <v>18</v>
      </c>
      <c r="L9" s="6" t="s">
        <v>19</v>
      </c>
      <c r="M9" s="6" t="s">
        <v>13</v>
      </c>
      <c r="N9" s="9">
        <v>31.08260029661027</v>
      </c>
      <c r="O9" s="9">
        <v>37.299120355932324</v>
      </c>
    </row>
    <row r="10">
      <c r="A10" s="10">
        <f t="shared" si="2"/>
      </c>
      <c r="B10" s="11" t="s">
        <v>68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11.81</v>
      </c>
      <c r="H10" s="13">
        <v>14.172</v>
      </c>
    </row>
    <row r="11">
      <c r="A11" s="6">
        <f ref="A11:A13" t="shared" si="3">="3"</f>
      </c>
      <c r="B11" s="7" t="s">
        <v>68</v>
      </c>
      <c r="C11" s="8">
        <v>2.5</v>
      </c>
      <c r="D11" s="6" t="s">
        <v>20</v>
      </c>
      <c r="E11" s="6" t="s">
        <v>21</v>
      </c>
      <c r="F11" s="6" t="s">
        <v>13</v>
      </c>
      <c r="G11" s="9">
        <v>10.03</v>
      </c>
      <c r="H11" s="9">
        <v>12.036</v>
      </c>
    </row>
    <row r="12">
      <c r="A12" s="6">
        <f t="shared" si="3"/>
      </c>
      <c r="B12" s="7" t="s">
        <v>68</v>
      </c>
      <c r="C12" s="8">
        <v>2.5</v>
      </c>
      <c r="D12" s="6" t="s">
        <v>14</v>
      </c>
      <c r="E12" s="6" t="s">
        <v>15</v>
      </c>
      <c r="F12" s="6" t="s">
        <v>13</v>
      </c>
      <c r="G12" s="9">
        <v>10.03</v>
      </c>
      <c r="H12" s="9">
        <v>12.036</v>
      </c>
    </row>
    <row r="13">
      <c r="A13" s="6">
        <f t="shared" si="3"/>
      </c>
      <c r="B13" s="7" t="s">
        <v>68</v>
      </c>
      <c r="C13" s="8">
        <v>2.5</v>
      </c>
      <c r="D13" s="6" t="s">
        <v>18</v>
      </c>
      <c r="E13" s="6" t="s">
        <v>19</v>
      </c>
      <c r="F13" s="6" t="s">
        <v>13</v>
      </c>
      <c r="G13" s="9">
        <v>10.03</v>
      </c>
      <c r="H13" s="9">
        <v>12.036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J1:O3"/>
    <mergeCell ref="A1:A3"/>
  </mergeCells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O13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71</v>
      </c>
      <c r="C1" s="4" t="s">
        <v>71</v>
      </c>
      <c r="D1" s="4" t="s">
        <v>71</v>
      </c>
      <c r="E1" s="4" t="s">
        <v>71</v>
      </c>
      <c r="F1" s="4" t="s">
        <v>71</v>
      </c>
      <c r="G1" s="4" t="s">
        <v>71</v>
      </c>
      <c r="H1" s="4" t="s">
        <v>71</v>
      </c>
      <c r="J1" s="4" t="s">
        <v>72</v>
      </c>
      <c r="K1" s="4" t="s">
        <v>72</v>
      </c>
      <c r="L1" s="4" t="s">
        <v>72</v>
      </c>
      <c r="M1" s="4" t="s">
        <v>72</v>
      </c>
      <c r="N1" s="4" t="s">
        <v>72</v>
      </c>
      <c r="O1" s="4" t="s">
        <v>72</v>
      </c>
    </row>
    <row r="2">
      <c r="B2" s="4" t="s">
        <v>71</v>
      </c>
      <c r="C2" s="4" t="s">
        <v>71</v>
      </c>
      <c r="D2" s="4" t="s">
        <v>71</v>
      </c>
      <c r="E2" s="4" t="s">
        <v>71</v>
      </c>
      <c r="F2" s="4" t="s">
        <v>71</v>
      </c>
      <c r="G2" s="4" t="s">
        <v>71</v>
      </c>
      <c r="H2" s="4" t="s">
        <v>71</v>
      </c>
      <c r="J2" s="4" t="s">
        <v>72</v>
      </c>
      <c r="K2" s="4" t="s">
        <v>72</v>
      </c>
      <c r="L2" s="4" t="s">
        <v>72</v>
      </c>
      <c r="M2" s="4" t="s">
        <v>72</v>
      </c>
      <c r="N2" s="4" t="s">
        <v>72</v>
      </c>
      <c r="O2" s="4" t="s">
        <v>72</v>
      </c>
    </row>
    <row r="3">
      <c r="B3" s="4" t="s">
        <v>71</v>
      </c>
      <c r="C3" s="4" t="s">
        <v>71</v>
      </c>
      <c r="D3" s="4" t="s">
        <v>71</v>
      </c>
      <c r="E3" s="4" t="s">
        <v>71</v>
      </c>
      <c r="F3" s="4" t="s">
        <v>71</v>
      </c>
      <c r="G3" s="4" t="s">
        <v>71</v>
      </c>
      <c r="H3" s="4" t="s">
        <v>71</v>
      </c>
      <c r="J3" s="4" t="s">
        <v>72</v>
      </c>
      <c r="K3" s="4" t="s">
        <v>72</v>
      </c>
      <c r="L3" s="4" t="s">
        <v>72</v>
      </c>
      <c r="M3" s="4" t="s">
        <v>72</v>
      </c>
      <c r="N3" s="4" t="s">
        <v>72</v>
      </c>
      <c r="O3" s="4" t="s">
        <v>72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68</v>
      </c>
      <c r="C5" s="8">
        <v>2.5</v>
      </c>
      <c r="D5" s="6" t="s">
        <v>11</v>
      </c>
      <c r="E5" s="6" t="s">
        <v>12</v>
      </c>
      <c r="F5" s="6" t="s">
        <v>13</v>
      </c>
      <c r="G5" s="9">
        <v>9.24</v>
      </c>
      <c r="H5" s="9">
        <v>11.088</v>
      </c>
      <c r="J5" s="8">
        <v>2.5</v>
      </c>
      <c r="K5" s="6" t="s">
        <v>11</v>
      </c>
      <c r="L5" s="6" t="s">
        <v>12</v>
      </c>
      <c r="M5" s="6" t="s">
        <v>13</v>
      </c>
      <c r="N5" s="9">
        <v>9.2388297962390009</v>
      </c>
      <c r="O5" s="9">
        <v>11.086595755486801</v>
      </c>
    </row>
    <row r="6">
      <c r="A6" s="6">
        <f t="shared" si="1"/>
      </c>
      <c r="B6" s="7" t="s">
        <v>68</v>
      </c>
      <c r="C6" s="8">
        <v>2.5</v>
      </c>
      <c r="D6" s="6" t="s">
        <v>14</v>
      </c>
      <c r="E6" s="6" t="s">
        <v>15</v>
      </c>
      <c r="F6" s="6" t="s">
        <v>13</v>
      </c>
      <c r="G6" s="9">
        <v>9.24</v>
      </c>
      <c r="H6" s="9">
        <v>11.088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11.796779707186646</v>
      </c>
      <c r="O6" s="13">
        <v>14.156135648623975</v>
      </c>
    </row>
    <row r="7">
      <c r="A7" s="6">
        <f t="shared" si="1"/>
      </c>
      <c r="B7" s="7" t="s">
        <v>68</v>
      </c>
      <c r="C7" s="8">
        <v>2.5</v>
      </c>
      <c r="D7" s="6" t="s">
        <v>18</v>
      </c>
      <c r="E7" s="6" t="s">
        <v>19</v>
      </c>
      <c r="F7" s="6" t="s">
        <v>13</v>
      </c>
      <c r="G7" s="9">
        <v>9.24</v>
      </c>
      <c r="H7" s="9">
        <v>11.088</v>
      </c>
      <c r="J7" s="8">
        <v>2.5</v>
      </c>
      <c r="K7" s="6" t="s">
        <v>20</v>
      </c>
      <c r="L7" s="6" t="s">
        <v>21</v>
      </c>
      <c r="M7" s="6" t="s">
        <v>13</v>
      </c>
      <c r="N7" s="9">
        <v>10.020825829778543</v>
      </c>
      <c r="O7" s="9">
        <v>12.024990995734251</v>
      </c>
    </row>
    <row r="8">
      <c r="A8" s="10">
        <f ref="A8:A10" t="shared" si="2">="2"</f>
      </c>
      <c r="B8" s="11" t="s">
        <v>68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11.8</v>
      </c>
      <c r="H8" s="13">
        <v>14.16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31.056435333204192</v>
      </c>
      <c r="O8" s="13">
        <v>37.267722399845027</v>
      </c>
    </row>
    <row r="9">
      <c r="A9" s="10">
        <f t="shared" si="2"/>
      </c>
      <c r="B9" s="11" t="s">
        <v>68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11.8</v>
      </c>
      <c r="H9" s="13">
        <v>14.16</v>
      </c>
      <c r="J9" s="8">
        <v>2.5</v>
      </c>
      <c r="K9" s="6" t="s">
        <v>18</v>
      </c>
      <c r="L9" s="6" t="s">
        <v>19</v>
      </c>
      <c r="M9" s="6" t="s">
        <v>13</v>
      </c>
      <c r="N9" s="9">
        <v>31.056435333204192</v>
      </c>
      <c r="O9" s="9">
        <v>37.267722399845027</v>
      </c>
    </row>
    <row r="10">
      <c r="A10" s="10">
        <f t="shared" si="2"/>
      </c>
      <c r="B10" s="11" t="s">
        <v>68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11.8</v>
      </c>
      <c r="H10" s="13">
        <v>14.16</v>
      </c>
    </row>
    <row r="11">
      <c r="A11" s="6">
        <f ref="A11:A13" t="shared" si="3">="3"</f>
      </c>
      <c r="B11" s="7" t="s">
        <v>68</v>
      </c>
      <c r="C11" s="8">
        <v>2.5</v>
      </c>
      <c r="D11" s="6" t="s">
        <v>20</v>
      </c>
      <c r="E11" s="6" t="s">
        <v>21</v>
      </c>
      <c r="F11" s="6" t="s">
        <v>13</v>
      </c>
      <c r="G11" s="9">
        <v>10.02</v>
      </c>
      <c r="H11" s="9">
        <v>12.024</v>
      </c>
    </row>
    <row r="12">
      <c r="A12" s="6">
        <f t="shared" si="3"/>
      </c>
      <c r="B12" s="7" t="s">
        <v>68</v>
      </c>
      <c r="C12" s="8">
        <v>2.5</v>
      </c>
      <c r="D12" s="6" t="s">
        <v>14</v>
      </c>
      <c r="E12" s="6" t="s">
        <v>15</v>
      </c>
      <c r="F12" s="6" t="s">
        <v>13</v>
      </c>
      <c r="G12" s="9">
        <v>10.02</v>
      </c>
      <c r="H12" s="9">
        <v>12.024</v>
      </c>
    </row>
    <row r="13">
      <c r="A13" s="6">
        <f t="shared" si="3"/>
      </c>
      <c r="B13" s="7" t="s">
        <v>68</v>
      </c>
      <c r="C13" s="8">
        <v>2.5</v>
      </c>
      <c r="D13" s="6" t="s">
        <v>18</v>
      </c>
      <c r="E13" s="6" t="s">
        <v>19</v>
      </c>
      <c r="F13" s="6" t="s">
        <v>13</v>
      </c>
      <c r="G13" s="9">
        <v>10.02</v>
      </c>
      <c r="H13" s="9">
        <v>12.024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J1:O3"/>
    <mergeCell ref="A1:A3"/>
  </mergeCells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O37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73</v>
      </c>
      <c r="C1" s="4" t="s">
        <v>73</v>
      </c>
      <c r="D1" s="4" t="s">
        <v>73</v>
      </c>
      <c r="E1" s="4" t="s">
        <v>73</v>
      </c>
      <c r="F1" s="4" t="s">
        <v>73</v>
      </c>
      <c r="G1" s="4" t="s">
        <v>73</v>
      </c>
      <c r="H1" s="4" t="s">
        <v>73</v>
      </c>
      <c r="J1" s="4" t="s">
        <v>74</v>
      </c>
      <c r="K1" s="4" t="s">
        <v>74</v>
      </c>
      <c r="L1" s="4" t="s">
        <v>74</v>
      </c>
      <c r="M1" s="4" t="s">
        <v>74</v>
      </c>
      <c r="N1" s="4" t="s">
        <v>74</v>
      </c>
      <c r="O1" s="4" t="s">
        <v>74</v>
      </c>
    </row>
    <row r="2">
      <c r="B2" s="4" t="s">
        <v>73</v>
      </c>
      <c r="C2" s="4" t="s">
        <v>73</v>
      </c>
      <c r="D2" s="4" t="s">
        <v>73</v>
      </c>
      <c r="E2" s="4" t="s">
        <v>73</v>
      </c>
      <c r="F2" s="4" t="s">
        <v>73</v>
      </c>
      <c r="G2" s="4" t="s">
        <v>73</v>
      </c>
      <c r="H2" s="4" t="s">
        <v>73</v>
      </c>
      <c r="J2" s="4" t="s">
        <v>74</v>
      </c>
      <c r="K2" s="4" t="s">
        <v>74</v>
      </c>
      <c r="L2" s="4" t="s">
        <v>74</v>
      </c>
      <c r="M2" s="4" t="s">
        <v>74</v>
      </c>
      <c r="N2" s="4" t="s">
        <v>74</v>
      </c>
      <c r="O2" s="4" t="s">
        <v>74</v>
      </c>
    </row>
    <row r="3">
      <c r="B3" s="4" t="s">
        <v>73</v>
      </c>
      <c r="C3" s="4" t="s">
        <v>73</v>
      </c>
      <c r="D3" s="4" t="s">
        <v>73</v>
      </c>
      <c r="E3" s="4" t="s">
        <v>73</v>
      </c>
      <c r="F3" s="4" t="s">
        <v>73</v>
      </c>
      <c r="G3" s="4" t="s">
        <v>73</v>
      </c>
      <c r="H3" s="4" t="s">
        <v>73</v>
      </c>
      <c r="J3" s="4" t="s">
        <v>74</v>
      </c>
      <c r="K3" s="4" t="s">
        <v>74</v>
      </c>
      <c r="L3" s="4" t="s">
        <v>74</v>
      </c>
      <c r="M3" s="4" t="s">
        <v>74</v>
      </c>
      <c r="N3" s="4" t="s">
        <v>74</v>
      </c>
      <c r="O3" s="4" t="s">
        <v>74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68</v>
      </c>
      <c r="C5" s="8">
        <v>2.5</v>
      </c>
      <c r="D5" s="6" t="s">
        <v>11</v>
      </c>
      <c r="E5" s="6" t="s">
        <v>12</v>
      </c>
      <c r="F5" s="6" t="s">
        <v>13</v>
      </c>
      <c r="G5" s="9">
        <v>10.69</v>
      </c>
      <c r="H5" s="9">
        <v>12.828</v>
      </c>
      <c r="J5" s="8">
        <v>2.5</v>
      </c>
      <c r="K5" s="6" t="s">
        <v>11</v>
      </c>
      <c r="L5" s="6" t="s">
        <v>12</v>
      </c>
      <c r="M5" s="6" t="s">
        <v>13</v>
      </c>
      <c r="N5" s="9">
        <v>54.850166796785707</v>
      </c>
      <c r="O5" s="9">
        <v>65.820200156142846</v>
      </c>
    </row>
    <row r="6">
      <c r="A6" s="6">
        <f t="shared" si="1"/>
      </c>
      <c r="B6" s="7" t="s">
        <v>68</v>
      </c>
      <c r="C6" s="8">
        <v>2.5</v>
      </c>
      <c r="D6" s="6" t="s">
        <v>14</v>
      </c>
      <c r="E6" s="6" t="s">
        <v>15</v>
      </c>
      <c r="F6" s="6" t="s">
        <v>13</v>
      </c>
      <c r="G6" s="9">
        <v>10.69</v>
      </c>
      <c r="H6" s="9">
        <v>12.828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70.302454789243541</v>
      </c>
      <c r="O6" s="13">
        <v>84.36294574709224</v>
      </c>
    </row>
    <row r="7">
      <c r="A7" s="6">
        <f t="shared" si="1"/>
      </c>
      <c r="B7" s="7" t="s">
        <v>68</v>
      </c>
      <c r="C7" s="8">
        <v>2.5</v>
      </c>
      <c r="D7" s="6" t="s">
        <v>18</v>
      </c>
      <c r="E7" s="6" t="s">
        <v>19</v>
      </c>
      <c r="F7" s="6" t="s">
        <v>13</v>
      </c>
      <c r="G7" s="9">
        <v>10.69</v>
      </c>
      <c r="H7" s="9">
        <v>12.828</v>
      </c>
      <c r="J7" s="8">
        <v>2.5</v>
      </c>
      <c r="K7" s="6" t="s">
        <v>20</v>
      </c>
      <c r="L7" s="6" t="s">
        <v>21</v>
      </c>
      <c r="M7" s="6" t="s">
        <v>13</v>
      </c>
      <c r="N7" s="9">
        <v>47.596235726894122</v>
      </c>
      <c r="O7" s="9">
        <v>57.115482872272942</v>
      </c>
    </row>
    <row r="8">
      <c r="A8" s="10">
        <f ref="A8:A10" t="shared" si="2">="2"</f>
      </c>
      <c r="B8" s="11" t="s">
        <v>68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9.53</v>
      </c>
      <c r="H8" s="13">
        <v>11.435999999999998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172.74885731292338</v>
      </c>
      <c r="O8" s="13">
        <v>207.29862877550804</v>
      </c>
    </row>
    <row r="9">
      <c r="A9" s="10">
        <f t="shared" si="2"/>
      </c>
      <c r="B9" s="11" t="s">
        <v>68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9.53</v>
      </c>
      <c r="H9" s="13">
        <v>11.435999999999998</v>
      </c>
      <c r="J9" s="8">
        <v>2.5</v>
      </c>
      <c r="K9" s="6" t="s">
        <v>18</v>
      </c>
      <c r="L9" s="6" t="s">
        <v>19</v>
      </c>
      <c r="M9" s="6" t="s">
        <v>13</v>
      </c>
      <c r="N9" s="9">
        <v>172.74885731292338</v>
      </c>
      <c r="O9" s="9">
        <v>207.29862877550804</v>
      </c>
    </row>
    <row r="10">
      <c r="A10" s="10">
        <f t="shared" si="2"/>
      </c>
      <c r="B10" s="11" t="s">
        <v>68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9.53</v>
      </c>
      <c r="H10" s="13">
        <v>11.435999999999998</v>
      </c>
    </row>
    <row r="11">
      <c r="A11" s="6">
        <f ref="A11:A13" t="shared" si="3">="3"</f>
      </c>
      <c r="B11" s="7" t="s">
        <v>68</v>
      </c>
      <c r="C11" s="8">
        <v>2.5</v>
      </c>
      <c r="D11" s="6" t="s">
        <v>20</v>
      </c>
      <c r="E11" s="6" t="s">
        <v>21</v>
      </c>
      <c r="F11" s="6" t="s">
        <v>13</v>
      </c>
      <c r="G11" s="9">
        <v>8.44</v>
      </c>
      <c r="H11" s="9">
        <v>10.127999999999998</v>
      </c>
    </row>
    <row r="12">
      <c r="A12" s="6">
        <f t="shared" si="3"/>
      </c>
      <c r="B12" s="7" t="s">
        <v>68</v>
      </c>
      <c r="C12" s="8">
        <v>2.5</v>
      </c>
      <c r="D12" s="6" t="s">
        <v>14</v>
      </c>
      <c r="E12" s="6" t="s">
        <v>15</v>
      </c>
      <c r="F12" s="6" t="s">
        <v>13</v>
      </c>
      <c r="G12" s="9">
        <v>8.44</v>
      </c>
      <c r="H12" s="9">
        <v>10.127999999999998</v>
      </c>
    </row>
    <row r="13">
      <c r="A13" s="6">
        <f t="shared" si="3"/>
      </c>
      <c r="B13" s="7" t="s">
        <v>68</v>
      </c>
      <c r="C13" s="8">
        <v>2.5</v>
      </c>
      <c r="D13" s="6" t="s">
        <v>18</v>
      </c>
      <c r="E13" s="6" t="s">
        <v>19</v>
      </c>
      <c r="F13" s="6" t="s">
        <v>13</v>
      </c>
      <c r="G13" s="9">
        <v>8.44</v>
      </c>
      <c r="H13" s="9">
        <v>10.127999999999998</v>
      </c>
    </row>
    <row r="14">
      <c r="A14" s="10">
        <f ref="A14:A16" t="shared" si="4">="4"</f>
      </c>
      <c r="B14" s="11" t="s">
        <v>68</v>
      </c>
      <c r="C14" s="12">
        <v>2.5</v>
      </c>
      <c r="D14" s="10" t="s">
        <v>11</v>
      </c>
      <c r="E14" s="10" t="s">
        <v>12</v>
      </c>
      <c r="F14" s="10" t="s">
        <v>13</v>
      </c>
      <c r="G14" s="13">
        <v>5.49</v>
      </c>
      <c r="H14" s="13">
        <v>6.588</v>
      </c>
    </row>
    <row r="15">
      <c r="A15" s="10">
        <f t="shared" si="4"/>
      </c>
      <c r="B15" s="11" t="s">
        <v>68</v>
      </c>
      <c r="C15" s="12">
        <v>2.5</v>
      </c>
      <c r="D15" s="10" t="s">
        <v>14</v>
      </c>
      <c r="E15" s="10" t="s">
        <v>15</v>
      </c>
      <c r="F15" s="10" t="s">
        <v>13</v>
      </c>
      <c r="G15" s="13">
        <v>5.49</v>
      </c>
      <c r="H15" s="13">
        <v>6.588</v>
      </c>
    </row>
    <row r="16">
      <c r="A16" s="10">
        <f t="shared" si="4"/>
      </c>
      <c r="B16" s="11" t="s">
        <v>68</v>
      </c>
      <c r="C16" s="12">
        <v>2.5</v>
      </c>
      <c r="D16" s="10" t="s">
        <v>18</v>
      </c>
      <c r="E16" s="10" t="s">
        <v>19</v>
      </c>
      <c r="F16" s="10" t="s">
        <v>13</v>
      </c>
      <c r="G16" s="13">
        <v>5.49</v>
      </c>
      <c r="H16" s="13">
        <v>6.588</v>
      </c>
    </row>
    <row r="17">
      <c r="A17" s="6">
        <f ref="A17:A19" t="shared" si="5">="5"</f>
      </c>
      <c r="B17" s="7" t="s">
        <v>68</v>
      </c>
      <c r="C17" s="8">
        <v>2.5</v>
      </c>
      <c r="D17" s="6" t="s">
        <v>16</v>
      </c>
      <c r="E17" s="6" t="s">
        <v>17</v>
      </c>
      <c r="F17" s="6" t="s">
        <v>13</v>
      </c>
      <c r="G17" s="9">
        <v>22.1</v>
      </c>
      <c r="H17" s="9">
        <v>26.52</v>
      </c>
    </row>
    <row r="18">
      <c r="A18" s="6">
        <f t="shared" si="5"/>
      </c>
      <c r="B18" s="7" t="s">
        <v>68</v>
      </c>
      <c r="C18" s="8">
        <v>2.5</v>
      </c>
      <c r="D18" s="6" t="s">
        <v>14</v>
      </c>
      <c r="E18" s="6" t="s">
        <v>15</v>
      </c>
      <c r="F18" s="6" t="s">
        <v>13</v>
      </c>
      <c r="G18" s="9">
        <v>22.1</v>
      </c>
      <c r="H18" s="9">
        <v>26.52</v>
      </c>
    </row>
    <row r="19">
      <c r="A19" s="6">
        <f t="shared" si="5"/>
      </c>
      <c r="B19" s="7" t="s">
        <v>68</v>
      </c>
      <c r="C19" s="8">
        <v>2.5</v>
      </c>
      <c r="D19" s="6" t="s">
        <v>18</v>
      </c>
      <c r="E19" s="6" t="s">
        <v>19</v>
      </c>
      <c r="F19" s="6" t="s">
        <v>13</v>
      </c>
      <c r="G19" s="9">
        <v>22.1</v>
      </c>
      <c r="H19" s="9">
        <v>26.52</v>
      </c>
    </row>
    <row r="20">
      <c r="A20" s="10">
        <f ref="A20:A22" t="shared" si="6">="6"</f>
      </c>
      <c r="B20" s="11" t="s">
        <v>68</v>
      </c>
      <c r="C20" s="12">
        <v>2.5</v>
      </c>
      <c r="D20" s="10" t="s">
        <v>20</v>
      </c>
      <c r="E20" s="10" t="s">
        <v>21</v>
      </c>
      <c r="F20" s="10" t="s">
        <v>13</v>
      </c>
      <c r="G20" s="13">
        <v>21.1</v>
      </c>
      <c r="H20" s="13">
        <v>25.32</v>
      </c>
    </row>
    <row r="21">
      <c r="A21" s="10">
        <f t="shared" si="6"/>
      </c>
      <c r="B21" s="11" t="s">
        <v>68</v>
      </c>
      <c r="C21" s="12">
        <v>2.5</v>
      </c>
      <c r="D21" s="10" t="s">
        <v>14</v>
      </c>
      <c r="E21" s="10" t="s">
        <v>15</v>
      </c>
      <c r="F21" s="10" t="s">
        <v>13</v>
      </c>
      <c r="G21" s="13">
        <v>21.1</v>
      </c>
      <c r="H21" s="13">
        <v>25.32</v>
      </c>
    </row>
    <row r="22">
      <c r="A22" s="10">
        <f t="shared" si="6"/>
      </c>
      <c r="B22" s="11" t="s">
        <v>68</v>
      </c>
      <c r="C22" s="12">
        <v>2.5</v>
      </c>
      <c r="D22" s="10" t="s">
        <v>18</v>
      </c>
      <c r="E22" s="10" t="s">
        <v>19</v>
      </c>
      <c r="F22" s="10" t="s">
        <v>13</v>
      </c>
      <c r="G22" s="13">
        <v>21.1</v>
      </c>
      <c r="H22" s="13">
        <v>25.32</v>
      </c>
    </row>
    <row r="23">
      <c r="A23" s="6">
        <f ref="A23:A25" t="shared" si="7">="7"</f>
      </c>
      <c r="B23" s="7" t="s">
        <v>68</v>
      </c>
      <c r="C23" s="8">
        <v>2.5</v>
      </c>
      <c r="D23" s="6" t="s">
        <v>11</v>
      </c>
      <c r="E23" s="6" t="s">
        <v>12</v>
      </c>
      <c r="F23" s="6" t="s">
        <v>13</v>
      </c>
      <c r="G23" s="9">
        <v>20.21</v>
      </c>
      <c r="H23" s="9">
        <v>24.252</v>
      </c>
    </row>
    <row r="24">
      <c r="A24" s="6">
        <f t="shared" si="7"/>
      </c>
      <c r="B24" s="7" t="s">
        <v>68</v>
      </c>
      <c r="C24" s="8">
        <v>2.5</v>
      </c>
      <c r="D24" s="6" t="s">
        <v>14</v>
      </c>
      <c r="E24" s="6" t="s">
        <v>15</v>
      </c>
      <c r="F24" s="6" t="s">
        <v>13</v>
      </c>
      <c r="G24" s="9">
        <v>20.21</v>
      </c>
      <c r="H24" s="9">
        <v>24.252</v>
      </c>
    </row>
    <row r="25">
      <c r="A25" s="6">
        <f t="shared" si="7"/>
      </c>
      <c r="B25" s="7" t="s">
        <v>68</v>
      </c>
      <c r="C25" s="8">
        <v>2.5</v>
      </c>
      <c r="D25" s="6" t="s">
        <v>18</v>
      </c>
      <c r="E25" s="6" t="s">
        <v>19</v>
      </c>
      <c r="F25" s="6" t="s">
        <v>13</v>
      </c>
      <c r="G25" s="9">
        <v>20.21</v>
      </c>
      <c r="H25" s="9">
        <v>24.252</v>
      </c>
    </row>
    <row r="26">
      <c r="A26" s="10">
        <f ref="A26:A28" t="shared" si="8">="8"</f>
      </c>
      <c r="B26" s="11" t="s">
        <v>68</v>
      </c>
      <c r="C26" s="12">
        <v>2.5</v>
      </c>
      <c r="D26" s="10" t="s">
        <v>16</v>
      </c>
      <c r="E26" s="10" t="s">
        <v>17</v>
      </c>
      <c r="F26" s="10" t="s">
        <v>13</v>
      </c>
      <c r="G26" s="13">
        <v>19.13</v>
      </c>
      <c r="H26" s="13">
        <v>22.956</v>
      </c>
    </row>
    <row r="27">
      <c r="A27" s="10">
        <f t="shared" si="8"/>
      </c>
      <c r="B27" s="11" t="s">
        <v>68</v>
      </c>
      <c r="C27" s="12">
        <v>2.5</v>
      </c>
      <c r="D27" s="10" t="s">
        <v>14</v>
      </c>
      <c r="E27" s="10" t="s">
        <v>15</v>
      </c>
      <c r="F27" s="10" t="s">
        <v>13</v>
      </c>
      <c r="G27" s="13">
        <v>19.13</v>
      </c>
      <c r="H27" s="13">
        <v>22.956</v>
      </c>
    </row>
    <row r="28">
      <c r="A28" s="10">
        <f t="shared" si="8"/>
      </c>
      <c r="B28" s="11" t="s">
        <v>68</v>
      </c>
      <c r="C28" s="12">
        <v>2.5</v>
      </c>
      <c r="D28" s="10" t="s">
        <v>18</v>
      </c>
      <c r="E28" s="10" t="s">
        <v>19</v>
      </c>
      <c r="F28" s="10" t="s">
        <v>13</v>
      </c>
      <c r="G28" s="13">
        <v>19.13</v>
      </c>
      <c r="H28" s="13">
        <v>22.956</v>
      </c>
    </row>
    <row r="29">
      <c r="A29" s="6">
        <f ref="A29:A31" t="shared" si="9">="9"</f>
      </c>
      <c r="B29" s="7" t="s">
        <v>68</v>
      </c>
      <c r="C29" s="8">
        <v>2.5</v>
      </c>
      <c r="D29" s="6" t="s">
        <v>20</v>
      </c>
      <c r="E29" s="6" t="s">
        <v>21</v>
      </c>
      <c r="F29" s="6" t="s">
        <v>13</v>
      </c>
      <c r="G29" s="9">
        <v>18.06</v>
      </c>
      <c r="H29" s="9">
        <v>21.671999999999997</v>
      </c>
    </row>
    <row r="30">
      <c r="A30" s="6">
        <f t="shared" si="9"/>
      </c>
      <c r="B30" s="7" t="s">
        <v>68</v>
      </c>
      <c r="C30" s="8">
        <v>2.5</v>
      </c>
      <c r="D30" s="6" t="s">
        <v>14</v>
      </c>
      <c r="E30" s="6" t="s">
        <v>15</v>
      </c>
      <c r="F30" s="6" t="s">
        <v>13</v>
      </c>
      <c r="G30" s="9">
        <v>18.06</v>
      </c>
      <c r="H30" s="9">
        <v>21.671999999999997</v>
      </c>
    </row>
    <row r="31">
      <c r="A31" s="6">
        <f t="shared" si="9"/>
      </c>
      <c r="B31" s="7" t="s">
        <v>68</v>
      </c>
      <c r="C31" s="8">
        <v>2.5</v>
      </c>
      <c r="D31" s="6" t="s">
        <v>18</v>
      </c>
      <c r="E31" s="6" t="s">
        <v>19</v>
      </c>
      <c r="F31" s="6" t="s">
        <v>13</v>
      </c>
      <c r="G31" s="9">
        <v>18.06</v>
      </c>
      <c r="H31" s="9">
        <v>21.671999999999997</v>
      </c>
    </row>
    <row r="32">
      <c r="A32" s="10">
        <f ref="A32:A34" t="shared" si="10">="10"</f>
      </c>
      <c r="B32" s="11" t="s">
        <v>68</v>
      </c>
      <c r="C32" s="12">
        <v>2.5</v>
      </c>
      <c r="D32" s="10" t="s">
        <v>11</v>
      </c>
      <c r="E32" s="10" t="s">
        <v>12</v>
      </c>
      <c r="F32" s="10" t="s">
        <v>13</v>
      </c>
      <c r="G32" s="13">
        <v>18.46</v>
      </c>
      <c r="H32" s="13">
        <v>22.152</v>
      </c>
    </row>
    <row r="33">
      <c r="A33" s="10">
        <f t="shared" si="10"/>
      </c>
      <c r="B33" s="11" t="s">
        <v>68</v>
      </c>
      <c r="C33" s="12">
        <v>2.5</v>
      </c>
      <c r="D33" s="10" t="s">
        <v>14</v>
      </c>
      <c r="E33" s="10" t="s">
        <v>15</v>
      </c>
      <c r="F33" s="10" t="s">
        <v>13</v>
      </c>
      <c r="G33" s="13">
        <v>18.46</v>
      </c>
      <c r="H33" s="13">
        <v>22.152</v>
      </c>
    </row>
    <row r="34">
      <c r="A34" s="10">
        <f t="shared" si="10"/>
      </c>
      <c r="B34" s="11" t="s">
        <v>68</v>
      </c>
      <c r="C34" s="12">
        <v>2.5</v>
      </c>
      <c r="D34" s="10" t="s">
        <v>18</v>
      </c>
      <c r="E34" s="10" t="s">
        <v>19</v>
      </c>
      <c r="F34" s="10" t="s">
        <v>13</v>
      </c>
      <c r="G34" s="13">
        <v>18.46</v>
      </c>
      <c r="H34" s="13">
        <v>22.152</v>
      </c>
    </row>
    <row r="35">
      <c r="A35" s="6">
        <f ref="A35:A37" t="shared" si="11">="11"</f>
      </c>
      <c r="B35" s="7" t="s">
        <v>68</v>
      </c>
      <c r="C35" s="8">
        <v>2.5</v>
      </c>
      <c r="D35" s="6" t="s">
        <v>16</v>
      </c>
      <c r="E35" s="6" t="s">
        <v>17</v>
      </c>
      <c r="F35" s="6" t="s">
        <v>13</v>
      </c>
      <c r="G35" s="9">
        <v>19.54</v>
      </c>
      <c r="H35" s="9">
        <v>23.447999999999997</v>
      </c>
    </row>
    <row r="36">
      <c r="A36" s="6">
        <f t="shared" si="11"/>
      </c>
      <c r="B36" s="7" t="s">
        <v>68</v>
      </c>
      <c r="C36" s="8">
        <v>2.5</v>
      </c>
      <c r="D36" s="6" t="s">
        <v>14</v>
      </c>
      <c r="E36" s="6" t="s">
        <v>15</v>
      </c>
      <c r="F36" s="6" t="s">
        <v>13</v>
      </c>
      <c r="G36" s="9">
        <v>19.54</v>
      </c>
      <c r="H36" s="9">
        <v>23.447999999999997</v>
      </c>
    </row>
    <row r="37">
      <c r="A37" s="6">
        <f t="shared" si="11"/>
      </c>
      <c r="B37" s="7" t="s">
        <v>68</v>
      </c>
      <c r="C37" s="8">
        <v>2.5</v>
      </c>
      <c r="D37" s="6" t="s">
        <v>18</v>
      </c>
      <c r="E37" s="6" t="s">
        <v>19</v>
      </c>
      <c r="F37" s="6" t="s">
        <v>13</v>
      </c>
      <c r="G37" s="9">
        <v>19.54</v>
      </c>
      <c r="H37" s="9">
        <v>23.447999999999997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J1:O3"/>
    <mergeCell ref="A1:A3"/>
  </mergeCells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O37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75</v>
      </c>
      <c r="C1" s="4" t="s">
        <v>75</v>
      </c>
      <c r="D1" s="4" t="s">
        <v>75</v>
      </c>
      <c r="E1" s="4" t="s">
        <v>75</v>
      </c>
      <c r="F1" s="4" t="s">
        <v>75</v>
      </c>
      <c r="G1" s="4" t="s">
        <v>75</v>
      </c>
      <c r="H1" s="4" t="s">
        <v>75</v>
      </c>
      <c r="J1" s="4" t="s">
        <v>76</v>
      </c>
      <c r="K1" s="4" t="s">
        <v>76</v>
      </c>
      <c r="L1" s="4" t="s">
        <v>76</v>
      </c>
      <c r="M1" s="4" t="s">
        <v>76</v>
      </c>
      <c r="N1" s="4" t="s">
        <v>76</v>
      </c>
      <c r="O1" s="4" t="s">
        <v>76</v>
      </c>
    </row>
    <row r="2">
      <c r="B2" s="4" t="s">
        <v>75</v>
      </c>
      <c r="C2" s="4" t="s">
        <v>75</v>
      </c>
      <c r="D2" s="4" t="s">
        <v>75</v>
      </c>
      <c r="E2" s="4" t="s">
        <v>75</v>
      </c>
      <c r="F2" s="4" t="s">
        <v>75</v>
      </c>
      <c r="G2" s="4" t="s">
        <v>75</v>
      </c>
      <c r="H2" s="4" t="s">
        <v>75</v>
      </c>
      <c r="J2" s="4" t="s">
        <v>76</v>
      </c>
      <c r="K2" s="4" t="s">
        <v>76</v>
      </c>
      <c r="L2" s="4" t="s">
        <v>76</v>
      </c>
      <c r="M2" s="4" t="s">
        <v>76</v>
      </c>
      <c r="N2" s="4" t="s">
        <v>76</v>
      </c>
      <c r="O2" s="4" t="s">
        <v>76</v>
      </c>
    </row>
    <row r="3">
      <c r="B3" s="4" t="s">
        <v>75</v>
      </c>
      <c r="C3" s="4" t="s">
        <v>75</v>
      </c>
      <c r="D3" s="4" t="s">
        <v>75</v>
      </c>
      <c r="E3" s="4" t="s">
        <v>75</v>
      </c>
      <c r="F3" s="4" t="s">
        <v>75</v>
      </c>
      <c r="G3" s="4" t="s">
        <v>75</v>
      </c>
      <c r="H3" s="4" t="s">
        <v>75</v>
      </c>
      <c r="J3" s="4" t="s">
        <v>76</v>
      </c>
      <c r="K3" s="4" t="s">
        <v>76</v>
      </c>
      <c r="L3" s="4" t="s">
        <v>76</v>
      </c>
      <c r="M3" s="4" t="s">
        <v>76</v>
      </c>
      <c r="N3" s="4" t="s">
        <v>76</v>
      </c>
      <c r="O3" s="4" t="s">
        <v>76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68</v>
      </c>
      <c r="C5" s="8">
        <v>2.5</v>
      </c>
      <c r="D5" s="6" t="s">
        <v>11</v>
      </c>
      <c r="E5" s="6" t="s">
        <v>12</v>
      </c>
      <c r="F5" s="6" t="s">
        <v>13</v>
      </c>
      <c r="G5" s="9">
        <v>9.37</v>
      </c>
      <c r="H5" s="9">
        <v>11.243999999999998</v>
      </c>
      <c r="J5" s="8">
        <v>2.5</v>
      </c>
      <c r="K5" s="6" t="s">
        <v>11</v>
      </c>
      <c r="L5" s="6" t="s">
        <v>12</v>
      </c>
      <c r="M5" s="6" t="s">
        <v>13</v>
      </c>
      <c r="N5" s="9">
        <v>53.973767927750309</v>
      </c>
      <c r="O5" s="9">
        <v>64.768521513300371</v>
      </c>
    </row>
    <row r="6">
      <c r="A6" s="6">
        <f t="shared" si="1"/>
      </c>
      <c r="B6" s="7" t="s">
        <v>68</v>
      </c>
      <c r="C6" s="8">
        <v>2.5</v>
      </c>
      <c r="D6" s="6" t="s">
        <v>14</v>
      </c>
      <c r="E6" s="6" t="s">
        <v>15</v>
      </c>
      <c r="F6" s="6" t="s">
        <v>13</v>
      </c>
      <c r="G6" s="9">
        <v>9.37</v>
      </c>
      <c r="H6" s="9">
        <v>11.243999999999998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68.082696328402761</v>
      </c>
      <c r="O6" s="13">
        <v>81.6992355940833</v>
      </c>
    </row>
    <row r="7">
      <c r="A7" s="6">
        <f t="shared" si="1"/>
      </c>
      <c r="B7" s="7" t="s">
        <v>68</v>
      </c>
      <c r="C7" s="8">
        <v>2.5</v>
      </c>
      <c r="D7" s="6" t="s">
        <v>18</v>
      </c>
      <c r="E7" s="6" t="s">
        <v>19</v>
      </c>
      <c r="F7" s="6" t="s">
        <v>13</v>
      </c>
      <c r="G7" s="9">
        <v>9.37</v>
      </c>
      <c r="H7" s="9">
        <v>11.243999999999998</v>
      </c>
      <c r="J7" s="8">
        <v>2.5</v>
      </c>
      <c r="K7" s="6" t="s">
        <v>20</v>
      </c>
      <c r="L7" s="6" t="s">
        <v>21</v>
      </c>
      <c r="M7" s="6" t="s">
        <v>13</v>
      </c>
      <c r="N7" s="9">
        <v>46.556615640840242</v>
      </c>
      <c r="O7" s="9">
        <v>55.86793876900829</v>
      </c>
    </row>
    <row r="8">
      <c r="A8" s="10">
        <f ref="A8:A10" t="shared" si="2">="2"</f>
      </c>
      <c r="B8" s="11" t="s">
        <v>68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8.04</v>
      </c>
      <c r="H8" s="13">
        <v>9.6479999999999979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168.61307989699333</v>
      </c>
      <c r="O8" s="13">
        <v>202.33569587639198</v>
      </c>
    </row>
    <row r="9">
      <c r="A9" s="10">
        <f t="shared" si="2"/>
      </c>
      <c r="B9" s="11" t="s">
        <v>68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8.04</v>
      </c>
      <c r="H9" s="13">
        <v>9.6479999999999979</v>
      </c>
      <c r="J9" s="8">
        <v>2.5</v>
      </c>
      <c r="K9" s="6" t="s">
        <v>18</v>
      </c>
      <c r="L9" s="6" t="s">
        <v>19</v>
      </c>
      <c r="M9" s="6" t="s">
        <v>13</v>
      </c>
      <c r="N9" s="9">
        <v>168.61307989699333</v>
      </c>
      <c r="O9" s="9">
        <v>202.33569587639198</v>
      </c>
    </row>
    <row r="10">
      <c r="A10" s="10">
        <f t="shared" si="2"/>
      </c>
      <c r="B10" s="11" t="s">
        <v>68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8.04</v>
      </c>
      <c r="H10" s="13">
        <v>9.6479999999999979</v>
      </c>
    </row>
    <row r="11">
      <c r="A11" s="6">
        <f ref="A11:A13" t="shared" si="3">="3"</f>
      </c>
      <c r="B11" s="7" t="s">
        <v>68</v>
      </c>
      <c r="C11" s="8">
        <v>2.5</v>
      </c>
      <c r="D11" s="6" t="s">
        <v>20</v>
      </c>
      <c r="E11" s="6" t="s">
        <v>21</v>
      </c>
      <c r="F11" s="6" t="s">
        <v>13</v>
      </c>
      <c r="G11" s="9">
        <v>7.86</v>
      </c>
      <c r="H11" s="9">
        <v>9.432</v>
      </c>
    </row>
    <row r="12">
      <c r="A12" s="6">
        <f t="shared" si="3"/>
      </c>
      <c r="B12" s="7" t="s">
        <v>68</v>
      </c>
      <c r="C12" s="8">
        <v>2.5</v>
      </c>
      <c r="D12" s="6" t="s">
        <v>14</v>
      </c>
      <c r="E12" s="6" t="s">
        <v>15</v>
      </c>
      <c r="F12" s="6" t="s">
        <v>13</v>
      </c>
      <c r="G12" s="9">
        <v>7.86</v>
      </c>
      <c r="H12" s="9">
        <v>9.432</v>
      </c>
    </row>
    <row r="13">
      <c r="A13" s="6">
        <f t="shared" si="3"/>
      </c>
      <c r="B13" s="7" t="s">
        <v>68</v>
      </c>
      <c r="C13" s="8">
        <v>2.5</v>
      </c>
      <c r="D13" s="6" t="s">
        <v>18</v>
      </c>
      <c r="E13" s="6" t="s">
        <v>19</v>
      </c>
      <c r="F13" s="6" t="s">
        <v>13</v>
      </c>
      <c r="G13" s="9">
        <v>7.86</v>
      </c>
      <c r="H13" s="9">
        <v>9.432</v>
      </c>
    </row>
    <row r="14">
      <c r="A14" s="10">
        <f ref="A14:A16" t="shared" si="4">="4"</f>
      </c>
      <c r="B14" s="11" t="s">
        <v>68</v>
      </c>
      <c r="C14" s="12">
        <v>2.5</v>
      </c>
      <c r="D14" s="10" t="s">
        <v>11</v>
      </c>
      <c r="E14" s="10" t="s">
        <v>12</v>
      </c>
      <c r="F14" s="10" t="s">
        <v>13</v>
      </c>
      <c r="G14" s="13">
        <v>5.91</v>
      </c>
      <c r="H14" s="13">
        <v>7.092</v>
      </c>
    </row>
    <row r="15">
      <c r="A15" s="10">
        <f t="shared" si="4"/>
      </c>
      <c r="B15" s="11" t="s">
        <v>68</v>
      </c>
      <c r="C15" s="12">
        <v>2.5</v>
      </c>
      <c r="D15" s="10" t="s">
        <v>14</v>
      </c>
      <c r="E15" s="10" t="s">
        <v>15</v>
      </c>
      <c r="F15" s="10" t="s">
        <v>13</v>
      </c>
      <c r="G15" s="13">
        <v>5.91</v>
      </c>
      <c r="H15" s="13">
        <v>7.092</v>
      </c>
    </row>
    <row r="16">
      <c r="A16" s="10">
        <f t="shared" si="4"/>
      </c>
      <c r="B16" s="11" t="s">
        <v>68</v>
      </c>
      <c r="C16" s="12">
        <v>2.5</v>
      </c>
      <c r="D16" s="10" t="s">
        <v>18</v>
      </c>
      <c r="E16" s="10" t="s">
        <v>19</v>
      </c>
      <c r="F16" s="10" t="s">
        <v>13</v>
      </c>
      <c r="G16" s="13">
        <v>5.91</v>
      </c>
      <c r="H16" s="13">
        <v>7.092</v>
      </c>
    </row>
    <row r="17">
      <c r="A17" s="6">
        <f ref="A17:A19" t="shared" si="5">="5"</f>
      </c>
      <c r="B17" s="7" t="s">
        <v>68</v>
      </c>
      <c r="C17" s="8">
        <v>2.5</v>
      </c>
      <c r="D17" s="6" t="s">
        <v>16</v>
      </c>
      <c r="E17" s="6" t="s">
        <v>17</v>
      </c>
      <c r="F17" s="6" t="s">
        <v>13</v>
      </c>
      <c r="G17" s="9">
        <v>21.46</v>
      </c>
      <c r="H17" s="9">
        <v>25.752</v>
      </c>
    </row>
    <row r="18">
      <c r="A18" s="6">
        <f t="shared" si="5"/>
      </c>
      <c r="B18" s="7" t="s">
        <v>68</v>
      </c>
      <c r="C18" s="8">
        <v>2.5</v>
      </c>
      <c r="D18" s="6" t="s">
        <v>14</v>
      </c>
      <c r="E18" s="6" t="s">
        <v>15</v>
      </c>
      <c r="F18" s="6" t="s">
        <v>13</v>
      </c>
      <c r="G18" s="9">
        <v>21.46</v>
      </c>
      <c r="H18" s="9">
        <v>25.752</v>
      </c>
    </row>
    <row r="19">
      <c r="A19" s="6">
        <f t="shared" si="5"/>
      </c>
      <c r="B19" s="7" t="s">
        <v>68</v>
      </c>
      <c r="C19" s="8">
        <v>2.5</v>
      </c>
      <c r="D19" s="6" t="s">
        <v>18</v>
      </c>
      <c r="E19" s="6" t="s">
        <v>19</v>
      </c>
      <c r="F19" s="6" t="s">
        <v>13</v>
      </c>
      <c r="G19" s="9">
        <v>21.46</v>
      </c>
      <c r="H19" s="9">
        <v>25.752</v>
      </c>
    </row>
    <row r="20">
      <c r="A20" s="10">
        <f ref="A20:A22" t="shared" si="6">="6"</f>
      </c>
      <c r="B20" s="11" t="s">
        <v>68</v>
      </c>
      <c r="C20" s="12">
        <v>2.5</v>
      </c>
      <c r="D20" s="10" t="s">
        <v>20</v>
      </c>
      <c r="E20" s="10" t="s">
        <v>21</v>
      </c>
      <c r="F20" s="10" t="s">
        <v>13</v>
      </c>
      <c r="G20" s="13">
        <v>20.5</v>
      </c>
      <c r="H20" s="13">
        <v>24.599999999999998</v>
      </c>
    </row>
    <row r="21">
      <c r="A21" s="10">
        <f t="shared" si="6"/>
      </c>
      <c r="B21" s="11" t="s">
        <v>68</v>
      </c>
      <c r="C21" s="12">
        <v>2.5</v>
      </c>
      <c r="D21" s="10" t="s">
        <v>14</v>
      </c>
      <c r="E21" s="10" t="s">
        <v>15</v>
      </c>
      <c r="F21" s="10" t="s">
        <v>13</v>
      </c>
      <c r="G21" s="13">
        <v>20.5</v>
      </c>
      <c r="H21" s="13">
        <v>24.599999999999998</v>
      </c>
    </row>
    <row r="22">
      <c r="A22" s="10">
        <f t="shared" si="6"/>
      </c>
      <c r="B22" s="11" t="s">
        <v>68</v>
      </c>
      <c r="C22" s="12">
        <v>2.5</v>
      </c>
      <c r="D22" s="10" t="s">
        <v>18</v>
      </c>
      <c r="E22" s="10" t="s">
        <v>19</v>
      </c>
      <c r="F22" s="10" t="s">
        <v>13</v>
      </c>
      <c r="G22" s="13">
        <v>20.5</v>
      </c>
      <c r="H22" s="13">
        <v>24.599999999999998</v>
      </c>
    </row>
    <row r="23">
      <c r="A23" s="6">
        <f ref="A23:A25" t="shared" si="7">="7"</f>
      </c>
      <c r="B23" s="7" t="s">
        <v>68</v>
      </c>
      <c r="C23" s="8">
        <v>2.5</v>
      </c>
      <c r="D23" s="6" t="s">
        <v>11</v>
      </c>
      <c r="E23" s="6" t="s">
        <v>12</v>
      </c>
      <c r="F23" s="6" t="s">
        <v>13</v>
      </c>
      <c r="G23" s="9">
        <v>19.42</v>
      </c>
      <c r="H23" s="9">
        <v>23.304000000000002</v>
      </c>
    </row>
    <row r="24">
      <c r="A24" s="6">
        <f t="shared" si="7"/>
      </c>
      <c r="B24" s="7" t="s">
        <v>68</v>
      </c>
      <c r="C24" s="8">
        <v>2.5</v>
      </c>
      <c r="D24" s="6" t="s">
        <v>14</v>
      </c>
      <c r="E24" s="6" t="s">
        <v>15</v>
      </c>
      <c r="F24" s="6" t="s">
        <v>13</v>
      </c>
      <c r="G24" s="9">
        <v>19.42</v>
      </c>
      <c r="H24" s="9">
        <v>23.304000000000002</v>
      </c>
    </row>
    <row r="25">
      <c r="A25" s="6">
        <f t="shared" si="7"/>
      </c>
      <c r="B25" s="7" t="s">
        <v>68</v>
      </c>
      <c r="C25" s="8">
        <v>2.5</v>
      </c>
      <c r="D25" s="6" t="s">
        <v>18</v>
      </c>
      <c r="E25" s="6" t="s">
        <v>19</v>
      </c>
      <c r="F25" s="6" t="s">
        <v>13</v>
      </c>
      <c r="G25" s="9">
        <v>19.42</v>
      </c>
      <c r="H25" s="9">
        <v>23.304000000000002</v>
      </c>
    </row>
    <row r="26">
      <c r="A26" s="10">
        <f ref="A26:A28" t="shared" si="8">="8"</f>
      </c>
      <c r="B26" s="11" t="s">
        <v>68</v>
      </c>
      <c r="C26" s="12">
        <v>2.5</v>
      </c>
      <c r="D26" s="10" t="s">
        <v>16</v>
      </c>
      <c r="E26" s="10" t="s">
        <v>17</v>
      </c>
      <c r="F26" s="10" t="s">
        <v>13</v>
      </c>
      <c r="G26" s="13">
        <v>18.34</v>
      </c>
      <c r="H26" s="13">
        <v>22.008</v>
      </c>
    </row>
    <row r="27">
      <c r="A27" s="10">
        <f t="shared" si="8"/>
      </c>
      <c r="B27" s="11" t="s">
        <v>68</v>
      </c>
      <c r="C27" s="12">
        <v>2.5</v>
      </c>
      <c r="D27" s="10" t="s">
        <v>14</v>
      </c>
      <c r="E27" s="10" t="s">
        <v>15</v>
      </c>
      <c r="F27" s="10" t="s">
        <v>13</v>
      </c>
      <c r="G27" s="13">
        <v>18.34</v>
      </c>
      <c r="H27" s="13">
        <v>22.008</v>
      </c>
    </row>
    <row r="28">
      <c r="A28" s="10">
        <f t="shared" si="8"/>
      </c>
      <c r="B28" s="11" t="s">
        <v>68</v>
      </c>
      <c r="C28" s="12">
        <v>2.5</v>
      </c>
      <c r="D28" s="10" t="s">
        <v>18</v>
      </c>
      <c r="E28" s="10" t="s">
        <v>19</v>
      </c>
      <c r="F28" s="10" t="s">
        <v>13</v>
      </c>
      <c r="G28" s="13">
        <v>18.34</v>
      </c>
      <c r="H28" s="13">
        <v>22.008</v>
      </c>
    </row>
    <row r="29">
      <c r="A29" s="6">
        <f ref="A29:A31" t="shared" si="9">="9"</f>
      </c>
      <c r="B29" s="7" t="s">
        <v>68</v>
      </c>
      <c r="C29" s="8">
        <v>2.5</v>
      </c>
      <c r="D29" s="6" t="s">
        <v>20</v>
      </c>
      <c r="E29" s="6" t="s">
        <v>21</v>
      </c>
      <c r="F29" s="6" t="s">
        <v>13</v>
      </c>
      <c r="G29" s="9">
        <v>18.19</v>
      </c>
      <c r="H29" s="9">
        <v>21.828</v>
      </c>
    </row>
    <row r="30">
      <c r="A30" s="6">
        <f t="shared" si="9"/>
      </c>
      <c r="B30" s="7" t="s">
        <v>68</v>
      </c>
      <c r="C30" s="8">
        <v>2.5</v>
      </c>
      <c r="D30" s="6" t="s">
        <v>14</v>
      </c>
      <c r="E30" s="6" t="s">
        <v>15</v>
      </c>
      <c r="F30" s="6" t="s">
        <v>13</v>
      </c>
      <c r="G30" s="9">
        <v>18.19</v>
      </c>
      <c r="H30" s="9">
        <v>21.828</v>
      </c>
    </row>
    <row r="31">
      <c r="A31" s="6">
        <f t="shared" si="9"/>
      </c>
      <c r="B31" s="7" t="s">
        <v>68</v>
      </c>
      <c r="C31" s="8">
        <v>2.5</v>
      </c>
      <c r="D31" s="6" t="s">
        <v>18</v>
      </c>
      <c r="E31" s="6" t="s">
        <v>19</v>
      </c>
      <c r="F31" s="6" t="s">
        <v>13</v>
      </c>
      <c r="G31" s="9">
        <v>18.19</v>
      </c>
      <c r="H31" s="9">
        <v>21.828</v>
      </c>
    </row>
    <row r="32">
      <c r="A32" s="10">
        <f ref="A32:A34" t="shared" si="10">="10"</f>
      </c>
      <c r="B32" s="11" t="s">
        <v>68</v>
      </c>
      <c r="C32" s="12">
        <v>2.5</v>
      </c>
      <c r="D32" s="10" t="s">
        <v>11</v>
      </c>
      <c r="E32" s="10" t="s">
        <v>12</v>
      </c>
      <c r="F32" s="10" t="s">
        <v>13</v>
      </c>
      <c r="G32" s="13">
        <v>19.27</v>
      </c>
      <c r="H32" s="13">
        <v>23.124</v>
      </c>
    </row>
    <row r="33">
      <c r="A33" s="10">
        <f t="shared" si="10"/>
      </c>
      <c r="B33" s="11" t="s">
        <v>68</v>
      </c>
      <c r="C33" s="12">
        <v>2.5</v>
      </c>
      <c r="D33" s="10" t="s">
        <v>14</v>
      </c>
      <c r="E33" s="10" t="s">
        <v>15</v>
      </c>
      <c r="F33" s="10" t="s">
        <v>13</v>
      </c>
      <c r="G33" s="13">
        <v>19.27</v>
      </c>
      <c r="H33" s="13">
        <v>23.124</v>
      </c>
    </row>
    <row r="34">
      <c r="A34" s="10">
        <f t="shared" si="10"/>
      </c>
      <c r="B34" s="11" t="s">
        <v>68</v>
      </c>
      <c r="C34" s="12">
        <v>2.5</v>
      </c>
      <c r="D34" s="10" t="s">
        <v>18</v>
      </c>
      <c r="E34" s="10" t="s">
        <v>19</v>
      </c>
      <c r="F34" s="10" t="s">
        <v>13</v>
      </c>
      <c r="G34" s="13">
        <v>19.27</v>
      </c>
      <c r="H34" s="13">
        <v>23.124</v>
      </c>
    </row>
    <row r="35">
      <c r="A35" s="6">
        <f ref="A35:A37" t="shared" si="11">="11"</f>
      </c>
      <c r="B35" s="7" t="s">
        <v>68</v>
      </c>
      <c r="C35" s="8">
        <v>2.5</v>
      </c>
      <c r="D35" s="6" t="s">
        <v>16</v>
      </c>
      <c r="E35" s="6" t="s">
        <v>17</v>
      </c>
      <c r="F35" s="6" t="s">
        <v>13</v>
      </c>
      <c r="G35" s="9">
        <v>20.24</v>
      </c>
      <c r="H35" s="9">
        <v>24.287999999999997</v>
      </c>
    </row>
    <row r="36">
      <c r="A36" s="6">
        <f t="shared" si="11"/>
      </c>
      <c r="B36" s="7" t="s">
        <v>68</v>
      </c>
      <c r="C36" s="8">
        <v>2.5</v>
      </c>
      <c r="D36" s="6" t="s">
        <v>14</v>
      </c>
      <c r="E36" s="6" t="s">
        <v>15</v>
      </c>
      <c r="F36" s="6" t="s">
        <v>13</v>
      </c>
      <c r="G36" s="9">
        <v>20.24</v>
      </c>
      <c r="H36" s="9">
        <v>24.287999999999997</v>
      </c>
    </row>
    <row r="37">
      <c r="A37" s="6">
        <f t="shared" si="11"/>
      </c>
      <c r="B37" s="7" t="s">
        <v>68</v>
      </c>
      <c r="C37" s="8">
        <v>2.5</v>
      </c>
      <c r="D37" s="6" t="s">
        <v>18</v>
      </c>
      <c r="E37" s="6" t="s">
        <v>19</v>
      </c>
      <c r="F37" s="6" t="s">
        <v>13</v>
      </c>
      <c r="G37" s="9">
        <v>20.24</v>
      </c>
      <c r="H37" s="9">
        <v>24.287999999999997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J1:O3"/>
    <mergeCell ref="A1:A3"/>
  </mergeCells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O10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77</v>
      </c>
      <c r="C1" s="4" t="s">
        <v>77</v>
      </c>
      <c r="D1" s="4" t="s">
        <v>77</v>
      </c>
      <c r="E1" s="4" t="s">
        <v>77</v>
      </c>
      <c r="F1" s="4" t="s">
        <v>77</v>
      </c>
      <c r="G1" s="4" t="s">
        <v>77</v>
      </c>
      <c r="H1" s="4" t="s">
        <v>77</v>
      </c>
      <c r="J1" s="4" t="s">
        <v>78</v>
      </c>
      <c r="K1" s="4" t="s">
        <v>78</v>
      </c>
      <c r="L1" s="4" t="s">
        <v>78</v>
      </c>
      <c r="M1" s="4" t="s">
        <v>78</v>
      </c>
      <c r="N1" s="4" t="s">
        <v>78</v>
      </c>
      <c r="O1" s="4" t="s">
        <v>78</v>
      </c>
    </row>
    <row r="2">
      <c r="B2" s="4" t="s">
        <v>77</v>
      </c>
      <c r="C2" s="4" t="s">
        <v>77</v>
      </c>
      <c r="D2" s="4" t="s">
        <v>77</v>
      </c>
      <c r="E2" s="4" t="s">
        <v>77</v>
      </c>
      <c r="F2" s="4" t="s">
        <v>77</v>
      </c>
      <c r="G2" s="4" t="s">
        <v>77</v>
      </c>
      <c r="H2" s="4" t="s">
        <v>77</v>
      </c>
      <c r="J2" s="4" t="s">
        <v>78</v>
      </c>
      <c r="K2" s="4" t="s">
        <v>78</v>
      </c>
      <c r="L2" s="4" t="s">
        <v>78</v>
      </c>
      <c r="M2" s="4" t="s">
        <v>78</v>
      </c>
      <c r="N2" s="4" t="s">
        <v>78</v>
      </c>
      <c r="O2" s="4" t="s">
        <v>78</v>
      </c>
    </row>
    <row r="3">
      <c r="B3" s="4" t="s">
        <v>77</v>
      </c>
      <c r="C3" s="4" t="s">
        <v>77</v>
      </c>
      <c r="D3" s="4" t="s">
        <v>77</v>
      </c>
      <c r="E3" s="4" t="s">
        <v>77</v>
      </c>
      <c r="F3" s="4" t="s">
        <v>77</v>
      </c>
      <c r="G3" s="4" t="s">
        <v>77</v>
      </c>
      <c r="H3" s="4" t="s">
        <v>77</v>
      </c>
      <c r="J3" s="4" t="s">
        <v>78</v>
      </c>
      <c r="K3" s="4" t="s">
        <v>78</v>
      </c>
      <c r="L3" s="4" t="s">
        <v>78</v>
      </c>
      <c r="M3" s="4" t="s">
        <v>78</v>
      </c>
      <c r="N3" s="4" t="s">
        <v>78</v>
      </c>
      <c r="O3" s="4" t="s">
        <v>78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79</v>
      </c>
      <c r="C5" s="8">
        <v>2.5</v>
      </c>
      <c r="D5" s="6" t="s">
        <v>11</v>
      </c>
      <c r="E5" s="6" t="s">
        <v>12</v>
      </c>
      <c r="F5" s="6" t="s">
        <v>13</v>
      </c>
      <c r="G5" s="9">
        <v>6.41</v>
      </c>
      <c r="H5" s="9">
        <v>7.692</v>
      </c>
      <c r="J5" s="8">
        <v>2.5</v>
      </c>
      <c r="K5" s="6" t="s">
        <v>11</v>
      </c>
      <c r="L5" s="6" t="s">
        <v>12</v>
      </c>
      <c r="M5" s="6" t="s">
        <v>13</v>
      </c>
      <c r="N5" s="9">
        <v>26.524957366417084</v>
      </c>
      <c r="O5" s="9">
        <v>31.8299488397005</v>
      </c>
    </row>
    <row r="6">
      <c r="A6" s="6">
        <f t="shared" si="1"/>
      </c>
      <c r="B6" s="7" t="s">
        <v>79</v>
      </c>
      <c r="C6" s="8">
        <v>2.5</v>
      </c>
      <c r="D6" s="6" t="s">
        <v>14</v>
      </c>
      <c r="E6" s="6" t="s">
        <v>15</v>
      </c>
      <c r="F6" s="6" t="s">
        <v>13</v>
      </c>
      <c r="G6" s="9">
        <v>63.05</v>
      </c>
      <c r="H6" s="9">
        <v>75.66</v>
      </c>
      <c r="J6" s="12">
        <v>2.5</v>
      </c>
      <c r="K6" s="10" t="s">
        <v>14</v>
      </c>
      <c r="L6" s="10" t="s">
        <v>15</v>
      </c>
      <c r="M6" s="10" t="s">
        <v>13</v>
      </c>
      <c r="N6" s="13">
        <v>127.73432712285961</v>
      </c>
      <c r="O6" s="13">
        <v>153.28119254743152</v>
      </c>
    </row>
    <row r="7">
      <c r="A7" s="6">
        <f t="shared" si="1"/>
      </c>
      <c r="B7" s="7" t="s">
        <v>79</v>
      </c>
      <c r="C7" s="8">
        <v>2.5</v>
      </c>
      <c r="D7" s="6" t="s">
        <v>80</v>
      </c>
      <c r="E7" s="6" t="s">
        <v>81</v>
      </c>
      <c r="F7" s="6" t="s">
        <v>13</v>
      </c>
      <c r="G7" s="9">
        <v>63.9</v>
      </c>
      <c r="H7" s="9">
        <v>76.679999999999993</v>
      </c>
      <c r="J7" s="8">
        <v>2.5</v>
      </c>
      <c r="K7" s="6" t="s">
        <v>80</v>
      </c>
      <c r="L7" s="6" t="s">
        <v>81</v>
      </c>
      <c r="M7" s="6" t="s">
        <v>13</v>
      </c>
      <c r="N7" s="9">
        <v>131.12209742866185</v>
      </c>
      <c r="O7" s="9">
        <v>157.34651691439421</v>
      </c>
    </row>
    <row r="8">
      <c r="A8" s="10">
        <f ref="A8:A10" t="shared" si="2">="3"</f>
      </c>
      <c r="B8" s="11" t="s">
        <v>79</v>
      </c>
      <c r="C8" s="12">
        <v>2.5</v>
      </c>
      <c r="D8" s="10" t="s">
        <v>11</v>
      </c>
      <c r="E8" s="10" t="s">
        <v>12</v>
      </c>
      <c r="F8" s="10" t="s">
        <v>13</v>
      </c>
      <c r="G8" s="13">
        <v>20.12</v>
      </c>
      <c r="H8" s="13">
        <v>24.144000000000002</v>
      </c>
    </row>
    <row r="9">
      <c r="A9" s="10">
        <f t="shared" si="2"/>
      </c>
      <c r="B9" s="11" t="s">
        <v>79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64.69</v>
      </c>
      <c r="H9" s="13">
        <v>77.628</v>
      </c>
    </row>
    <row r="10">
      <c r="A10" s="10">
        <f t="shared" si="2"/>
      </c>
      <c r="B10" s="11" t="s">
        <v>79</v>
      </c>
      <c r="C10" s="12">
        <v>2.5</v>
      </c>
      <c r="D10" s="10" t="s">
        <v>80</v>
      </c>
      <c r="E10" s="10" t="s">
        <v>81</v>
      </c>
      <c r="F10" s="10" t="s">
        <v>13</v>
      </c>
      <c r="G10" s="13">
        <v>67.22</v>
      </c>
      <c r="H10" s="13">
        <v>80.664</v>
      </c>
    </row>
  </sheetData>
  <mergeCells>
    <mergeCell ref="B1:H3"/>
    <mergeCell ref="A5:A7"/>
    <mergeCell ref="B5:B7"/>
    <mergeCell ref="A8:A10"/>
    <mergeCell ref="B8:B10"/>
    <mergeCell ref="J1:O3"/>
    <mergeCell ref="A1:A3"/>
  </mergeCells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O37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82</v>
      </c>
      <c r="C1" s="4" t="s">
        <v>82</v>
      </c>
      <c r="D1" s="4" t="s">
        <v>82</v>
      </c>
      <c r="E1" s="4" t="s">
        <v>82</v>
      </c>
      <c r="F1" s="4" t="s">
        <v>82</v>
      </c>
      <c r="G1" s="4" t="s">
        <v>82</v>
      </c>
      <c r="H1" s="4" t="s">
        <v>82</v>
      </c>
      <c r="J1" s="4" t="s">
        <v>83</v>
      </c>
      <c r="K1" s="4" t="s">
        <v>83</v>
      </c>
      <c r="L1" s="4" t="s">
        <v>83</v>
      </c>
      <c r="M1" s="4" t="s">
        <v>83</v>
      </c>
      <c r="N1" s="4" t="s">
        <v>83</v>
      </c>
      <c r="O1" s="4" t="s">
        <v>83</v>
      </c>
    </row>
    <row r="2">
      <c r="B2" s="4" t="s">
        <v>82</v>
      </c>
      <c r="C2" s="4" t="s">
        <v>82</v>
      </c>
      <c r="D2" s="4" t="s">
        <v>82</v>
      </c>
      <c r="E2" s="4" t="s">
        <v>82</v>
      </c>
      <c r="F2" s="4" t="s">
        <v>82</v>
      </c>
      <c r="G2" s="4" t="s">
        <v>82</v>
      </c>
      <c r="H2" s="4" t="s">
        <v>82</v>
      </c>
      <c r="J2" s="4" t="s">
        <v>83</v>
      </c>
      <c r="K2" s="4" t="s">
        <v>83</v>
      </c>
      <c r="L2" s="4" t="s">
        <v>83</v>
      </c>
      <c r="M2" s="4" t="s">
        <v>83</v>
      </c>
      <c r="N2" s="4" t="s">
        <v>83</v>
      </c>
      <c r="O2" s="4" t="s">
        <v>83</v>
      </c>
    </row>
    <row r="3">
      <c r="B3" s="4" t="s">
        <v>82</v>
      </c>
      <c r="C3" s="4" t="s">
        <v>82</v>
      </c>
      <c r="D3" s="4" t="s">
        <v>82</v>
      </c>
      <c r="E3" s="4" t="s">
        <v>82</v>
      </c>
      <c r="F3" s="4" t="s">
        <v>82</v>
      </c>
      <c r="G3" s="4" t="s">
        <v>82</v>
      </c>
      <c r="H3" s="4" t="s">
        <v>82</v>
      </c>
      <c r="J3" s="4" t="s">
        <v>83</v>
      </c>
      <c r="K3" s="4" t="s">
        <v>83</v>
      </c>
      <c r="L3" s="4" t="s">
        <v>83</v>
      </c>
      <c r="M3" s="4" t="s">
        <v>83</v>
      </c>
      <c r="N3" s="4" t="s">
        <v>83</v>
      </c>
      <c r="O3" s="4" t="s">
        <v>83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79</v>
      </c>
      <c r="C5" s="8">
        <v>2.5</v>
      </c>
      <c r="D5" s="6" t="s">
        <v>11</v>
      </c>
      <c r="E5" s="6" t="s">
        <v>12</v>
      </c>
      <c r="F5" s="6" t="s">
        <v>13</v>
      </c>
      <c r="G5" s="9">
        <v>10.51</v>
      </c>
      <c r="H5" s="9">
        <v>12.612</v>
      </c>
      <c r="J5" s="8">
        <v>2.5</v>
      </c>
      <c r="K5" s="6" t="s">
        <v>11</v>
      </c>
      <c r="L5" s="6" t="s">
        <v>12</v>
      </c>
      <c r="M5" s="6" t="s">
        <v>13</v>
      </c>
      <c r="N5" s="9">
        <v>24.59685618945452</v>
      </c>
      <c r="O5" s="9">
        <v>29.516227427345424</v>
      </c>
    </row>
    <row r="6">
      <c r="A6" s="6">
        <f t="shared" si="1"/>
      </c>
      <c r="B6" s="7" t="s">
        <v>79</v>
      </c>
      <c r="C6" s="8">
        <v>2.5</v>
      </c>
      <c r="D6" s="6" t="s">
        <v>14</v>
      </c>
      <c r="E6" s="6" t="s">
        <v>15</v>
      </c>
      <c r="F6" s="6" t="s">
        <v>13</v>
      </c>
      <c r="G6" s="9">
        <v>23.62</v>
      </c>
      <c r="H6" s="9">
        <v>28.344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76.227145676239573</v>
      </c>
      <c r="O6" s="13">
        <v>91.47257481148749</v>
      </c>
    </row>
    <row r="7">
      <c r="A7" s="6">
        <f t="shared" si="1"/>
      </c>
      <c r="B7" s="7" t="s">
        <v>79</v>
      </c>
      <c r="C7" s="8">
        <v>2.5</v>
      </c>
      <c r="D7" s="6" t="s">
        <v>80</v>
      </c>
      <c r="E7" s="6" t="s">
        <v>81</v>
      </c>
      <c r="F7" s="6" t="s">
        <v>13</v>
      </c>
      <c r="G7" s="9">
        <v>23.48</v>
      </c>
      <c r="H7" s="9">
        <v>28.176</v>
      </c>
      <c r="J7" s="8">
        <v>2.5</v>
      </c>
      <c r="K7" s="6" t="s">
        <v>20</v>
      </c>
      <c r="L7" s="6" t="s">
        <v>21</v>
      </c>
      <c r="M7" s="6" t="s">
        <v>13</v>
      </c>
      <c r="N7" s="9">
        <v>19.50535849715278</v>
      </c>
      <c r="O7" s="9">
        <v>23.406430196583337</v>
      </c>
    </row>
    <row r="8">
      <c r="A8" s="10">
        <f ref="A8:A10" t="shared" si="2">="2"</f>
      </c>
      <c r="B8" s="11" t="s">
        <v>79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7</v>
      </c>
      <c r="H8" s="13">
        <v>8.4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133.43481215445874</v>
      </c>
      <c r="O8" s="13">
        <v>160.12177458535049</v>
      </c>
    </row>
    <row r="9">
      <c r="A9" s="10">
        <f t="shared" si="2"/>
      </c>
      <c r="B9" s="11" t="s">
        <v>79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7</v>
      </c>
      <c r="H9" s="13">
        <v>8.4</v>
      </c>
      <c r="J9" s="8">
        <v>2.5</v>
      </c>
      <c r="K9" s="6" t="s">
        <v>18</v>
      </c>
      <c r="L9" s="6" t="s">
        <v>19</v>
      </c>
      <c r="M9" s="6" t="s">
        <v>13</v>
      </c>
      <c r="N9" s="9">
        <v>109.81872369263853</v>
      </c>
      <c r="O9" s="9">
        <v>131.78246843116622</v>
      </c>
    </row>
    <row r="10">
      <c r="A10" s="10">
        <f t="shared" si="2"/>
      </c>
      <c r="B10" s="11" t="s">
        <v>79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7</v>
      </c>
      <c r="H10" s="13">
        <v>8.4</v>
      </c>
      <c r="J10" s="12">
        <v>2.5</v>
      </c>
      <c r="K10" s="10" t="s">
        <v>80</v>
      </c>
      <c r="L10" s="10" t="s">
        <v>81</v>
      </c>
      <c r="M10" s="10" t="s">
        <v>13</v>
      </c>
      <c r="N10" s="13">
        <v>23.484353085629504</v>
      </c>
      <c r="O10" s="13">
        <v>28.181223702755403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17.08</v>
      </c>
      <c r="H11" s="9">
        <v>20.496</v>
      </c>
      <c r="J11" s="8">
        <v>4</v>
      </c>
      <c r="K11" s="6" t="s">
        <v>11</v>
      </c>
      <c r="L11" s="6" t="s">
        <v>12</v>
      </c>
      <c r="M11" s="6" t="s">
        <v>13</v>
      </c>
      <c r="N11" s="9">
        <v>20.77107633919902</v>
      </c>
      <c r="O11" s="9">
        <v>24.925291607038822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17.08</v>
      </c>
      <c r="H12" s="9">
        <v>20.496</v>
      </c>
      <c r="J12" s="12">
        <v>4</v>
      </c>
      <c r="K12" s="10" t="s">
        <v>20</v>
      </c>
      <c r="L12" s="10" t="s">
        <v>21</v>
      </c>
      <c r="M12" s="10" t="s">
        <v>13</v>
      </c>
      <c r="N12" s="13">
        <v>17.07778159951889</v>
      </c>
      <c r="O12" s="13">
        <v>20.493337919422668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17.08</v>
      </c>
      <c r="H13" s="9">
        <v>20.496</v>
      </c>
      <c r="J13" s="8">
        <v>4</v>
      </c>
      <c r="K13" s="6" t="s">
        <v>14</v>
      </c>
      <c r="L13" s="6" t="s">
        <v>15</v>
      </c>
      <c r="M13" s="6" t="s">
        <v>13</v>
      </c>
      <c r="N13" s="9">
        <v>37.848857938717913</v>
      </c>
      <c r="O13" s="9">
        <v>45.418629526461494</v>
      </c>
    </row>
    <row r="14">
      <c r="A14" s="10">
        <f ref="A14:A16" t="shared" si="4">="4"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20.77</v>
      </c>
      <c r="H14" s="13">
        <v>24.924</v>
      </c>
      <c r="J14" s="12">
        <v>4</v>
      </c>
      <c r="K14" s="10" t="s">
        <v>18</v>
      </c>
      <c r="L14" s="10" t="s">
        <v>19</v>
      </c>
      <c r="M14" s="10" t="s">
        <v>13</v>
      </c>
      <c r="N14" s="13">
        <v>37.848857938717913</v>
      </c>
      <c r="O14" s="13">
        <v>45.418629526461494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20.77</v>
      </c>
      <c r="H15" s="13">
        <v>24.924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20.77</v>
      </c>
      <c r="H16" s="13">
        <v>24.924</v>
      </c>
    </row>
    <row r="17">
      <c r="A17" s="6">
        <f ref="A17:A19" t="shared" si="5">="5"</f>
      </c>
      <c r="B17" s="7" t="s">
        <v>79</v>
      </c>
      <c r="C17" s="8">
        <v>2.5</v>
      </c>
      <c r="D17" s="6" t="s">
        <v>16</v>
      </c>
      <c r="E17" s="6" t="s">
        <v>17</v>
      </c>
      <c r="F17" s="6" t="s">
        <v>13</v>
      </c>
      <c r="G17" s="9">
        <v>11.8</v>
      </c>
      <c r="H17" s="9">
        <v>14.16</v>
      </c>
    </row>
    <row r="18">
      <c r="A18" s="6">
        <f t="shared" si="5"/>
      </c>
      <c r="B18" s="7" t="s">
        <v>79</v>
      </c>
      <c r="C18" s="8">
        <v>2.5</v>
      </c>
      <c r="D18" s="6" t="s">
        <v>14</v>
      </c>
      <c r="E18" s="6" t="s">
        <v>15</v>
      </c>
      <c r="F18" s="6" t="s">
        <v>13</v>
      </c>
      <c r="G18" s="9">
        <v>11.8</v>
      </c>
      <c r="H18" s="9">
        <v>14.16</v>
      </c>
    </row>
    <row r="19">
      <c r="A19" s="6">
        <f t="shared" si="5"/>
      </c>
      <c r="B19" s="7" t="s">
        <v>79</v>
      </c>
      <c r="C19" s="8">
        <v>2.5</v>
      </c>
      <c r="D19" s="6" t="s">
        <v>18</v>
      </c>
      <c r="E19" s="6" t="s">
        <v>19</v>
      </c>
      <c r="F19" s="6" t="s">
        <v>13</v>
      </c>
      <c r="G19" s="9">
        <v>11.8</v>
      </c>
      <c r="H19" s="9">
        <v>14.16</v>
      </c>
    </row>
    <row r="20">
      <c r="A20" s="10">
        <f ref="A20:A22" t="shared" si="6">="6"</f>
      </c>
      <c r="B20" s="11" t="s">
        <v>79</v>
      </c>
      <c r="C20" s="12">
        <v>2.5</v>
      </c>
      <c r="D20" s="10" t="s">
        <v>20</v>
      </c>
      <c r="E20" s="10" t="s">
        <v>21</v>
      </c>
      <c r="F20" s="10" t="s">
        <v>13</v>
      </c>
      <c r="G20" s="13">
        <v>19.51</v>
      </c>
      <c r="H20" s="13">
        <v>23.412000000000003</v>
      </c>
    </row>
    <row r="21">
      <c r="A21" s="10">
        <f t="shared" si="6"/>
      </c>
      <c r="B21" s="11" t="s">
        <v>79</v>
      </c>
      <c r="C21" s="12">
        <v>2.5</v>
      </c>
      <c r="D21" s="10" t="s">
        <v>14</v>
      </c>
      <c r="E21" s="10" t="s">
        <v>15</v>
      </c>
      <c r="F21" s="10" t="s">
        <v>13</v>
      </c>
      <c r="G21" s="13">
        <v>19.51</v>
      </c>
      <c r="H21" s="13">
        <v>23.412000000000003</v>
      </c>
    </row>
    <row r="22">
      <c r="A22" s="10">
        <f t="shared" si="6"/>
      </c>
      <c r="B22" s="11" t="s">
        <v>79</v>
      </c>
      <c r="C22" s="12">
        <v>2.5</v>
      </c>
      <c r="D22" s="10" t="s">
        <v>18</v>
      </c>
      <c r="E22" s="10" t="s">
        <v>19</v>
      </c>
      <c r="F22" s="10" t="s">
        <v>13</v>
      </c>
      <c r="G22" s="13">
        <v>19.51</v>
      </c>
      <c r="H22" s="13">
        <v>23.412000000000003</v>
      </c>
    </row>
    <row r="23">
      <c r="A23" s="6">
        <f ref="A23:A25" t="shared" si="7">="7"</f>
      </c>
      <c r="B23" s="7" t="s">
        <v>79</v>
      </c>
      <c r="C23" s="8">
        <v>2.5</v>
      </c>
      <c r="D23" s="6" t="s">
        <v>11</v>
      </c>
      <c r="E23" s="6" t="s">
        <v>12</v>
      </c>
      <c r="F23" s="6" t="s">
        <v>13</v>
      </c>
      <c r="G23" s="9">
        <v>14.09</v>
      </c>
      <c r="H23" s="9">
        <v>16.907999999999998</v>
      </c>
    </row>
    <row r="24">
      <c r="A24" s="6">
        <f t="shared" si="7"/>
      </c>
      <c r="B24" s="7" t="s">
        <v>79</v>
      </c>
      <c r="C24" s="8">
        <v>2.5</v>
      </c>
      <c r="D24" s="6" t="s">
        <v>14</v>
      </c>
      <c r="E24" s="6" t="s">
        <v>15</v>
      </c>
      <c r="F24" s="6" t="s">
        <v>13</v>
      </c>
      <c r="G24" s="9">
        <v>14.09</v>
      </c>
      <c r="H24" s="9">
        <v>16.907999999999998</v>
      </c>
    </row>
    <row r="25">
      <c r="A25" s="6">
        <f t="shared" si="7"/>
      </c>
      <c r="B25" s="7" t="s">
        <v>79</v>
      </c>
      <c r="C25" s="8">
        <v>2.5</v>
      </c>
      <c r="D25" s="6" t="s">
        <v>18</v>
      </c>
      <c r="E25" s="6" t="s">
        <v>19</v>
      </c>
      <c r="F25" s="6" t="s">
        <v>13</v>
      </c>
      <c r="G25" s="9">
        <v>14.09</v>
      </c>
      <c r="H25" s="9">
        <v>16.907999999999998</v>
      </c>
    </row>
    <row r="26">
      <c r="A26" s="10">
        <f ref="A26:A28" t="shared" si="8">="8"</f>
      </c>
      <c r="B26" s="11" t="s">
        <v>79</v>
      </c>
      <c r="C26" s="12">
        <v>2.5</v>
      </c>
      <c r="D26" s="10" t="s">
        <v>16</v>
      </c>
      <c r="E26" s="10" t="s">
        <v>17</v>
      </c>
      <c r="F26" s="10" t="s">
        <v>13</v>
      </c>
      <c r="G26" s="13">
        <v>16.16</v>
      </c>
      <c r="H26" s="13">
        <v>19.392</v>
      </c>
    </row>
    <row r="27">
      <c r="A27" s="10">
        <f t="shared" si="8"/>
      </c>
      <c r="B27" s="11" t="s">
        <v>79</v>
      </c>
      <c r="C27" s="12">
        <v>2.5</v>
      </c>
      <c r="D27" s="10" t="s">
        <v>14</v>
      </c>
      <c r="E27" s="10" t="s">
        <v>15</v>
      </c>
      <c r="F27" s="10" t="s">
        <v>13</v>
      </c>
      <c r="G27" s="13">
        <v>16.16</v>
      </c>
      <c r="H27" s="13">
        <v>19.392</v>
      </c>
    </row>
    <row r="28">
      <c r="A28" s="10">
        <f t="shared" si="8"/>
      </c>
      <c r="B28" s="11" t="s">
        <v>79</v>
      </c>
      <c r="C28" s="12">
        <v>2.5</v>
      </c>
      <c r="D28" s="10" t="s">
        <v>18</v>
      </c>
      <c r="E28" s="10" t="s">
        <v>19</v>
      </c>
      <c r="F28" s="10" t="s">
        <v>13</v>
      </c>
      <c r="G28" s="13">
        <v>16.16</v>
      </c>
      <c r="H28" s="13">
        <v>19.392</v>
      </c>
    </row>
    <row r="29">
      <c r="A29" s="6">
        <f ref="A29:A31" t="shared" si="9">="11"</f>
      </c>
      <c r="B29" s="7" t="s">
        <v>79</v>
      </c>
      <c r="C29" s="8">
        <v>2.5</v>
      </c>
      <c r="D29" s="6" t="s">
        <v>16</v>
      </c>
      <c r="E29" s="6" t="s">
        <v>17</v>
      </c>
      <c r="F29" s="6" t="s">
        <v>13</v>
      </c>
      <c r="G29" s="9">
        <v>15.26</v>
      </c>
      <c r="H29" s="9">
        <v>18.311999999999998</v>
      </c>
    </row>
    <row r="30">
      <c r="A30" s="6">
        <f t="shared" si="9"/>
      </c>
      <c r="B30" s="7" t="s">
        <v>79</v>
      </c>
      <c r="C30" s="8">
        <v>2.5</v>
      </c>
      <c r="D30" s="6" t="s">
        <v>14</v>
      </c>
      <c r="E30" s="6" t="s">
        <v>15</v>
      </c>
      <c r="F30" s="6" t="s">
        <v>13</v>
      </c>
      <c r="G30" s="9">
        <v>15.26</v>
      </c>
      <c r="H30" s="9">
        <v>18.311999999999998</v>
      </c>
    </row>
    <row r="31">
      <c r="A31" s="6">
        <f t="shared" si="9"/>
      </c>
      <c r="B31" s="7" t="s">
        <v>79</v>
      </c>
      <c r="C31" s="8">
        <v>2.5</v>
      </c>
      <c r="D31" s="6" t="s">
        <v>18</v>
      </c>
      <c r="E31" s="6" t="s">
        <v>19</v>
      </c>
      <c r="F31" s="6" t="s">
        <v>13</v>
      </c>
      <c r="G31" s="9">
        <v>15.26</v>
      </c>
      <c r="H31" s="9">
        <v>18.311999999999998</v>
      </c>
    </row>
    <row r="32">
      <c r="A32" s="10">
        <f ref="A32:A34" t="shared" si="10">="14"</f>
      </c>
      <c r="B32" s="11" t="s">
        <v>79</v>
      </c>
      <c r="C32" s="12">
        <v>2.5</v>
      </c>
      <c r="D32" s="10" t="s">
        <v>16</v>
      </c>
      <c r="E32" s="10" t="s">
        <v>17</v>
      </c>
      <c r="F32" s="10" t="s">
        <v>13</v>
      </c>
      <c r="G32" s="13">
        <v>10.16</v>
      </c>
      <c r="H32" s="13">
        <v>12.192</v>
      </c>
    </row>
    <row r="33">
      <c r="A33" s="10">
        <f t="shared" si="10"/>
      </c>
      <c r="B33" s="11" t="s">
        <v>79</v>
      </c>
      <c r="C33" s="12">
        <v>2.5</v>
      </c>
      <c r="D33" s="10" t="s">
        <v>14</v>
      </c>
      <c r="E33" s="10" t="s">
        <v>15</v>
      </c>
      <c r="F33" s="10" t="s">
        <v>13</v>
      </c>
      <c r="G33" s="13">
        <v>10.16</v>
      </c>
      <c r="H33" s="13">
        <v>12.192</v>
      </c>
    </row>
    <row r="34">
      <c r="A34" s="10">
        <f t="shared" si="10"/>
      </c>
      <c r="B34" s="11" t="s">
        <v>79</v>
      </c>
      <c r="C34" s="12">
        <v>2.5</v>
      </c>
      <c r="D34" s="10" t="s">
        <v>18</v>
      </c>
      <c r="E34" s="10" t="s">
        <v>19</v>
      </c>
      <c r="F34" s="10" t="s">
        <v>13</v>
      </c>
      <c r="G34" s="13">
        <v>10.16</v>
      </c>
      <c r="H34" s="13">
        <v>12.192</v>
      </c>
    </row>
    <row r="35">
      <c r="A35" s="6">
        <f ref="A35:A37" t="shared" si="11">="17"</f>
      </c>
      <c r="B35" s="7" t="s">
        <v>79</v>
      </c>
      <c r="C35" s="8">
        <v>2.5</v>
      </c>
      <c r="D35" s="6" t="s">
        <v>16</v>
      </c>
      <c r="E35" s="6" t="s">
        <v>17</v>
      </c>
      <c r="F35" s="6" t="s">
        <v>13</v>
      </c>
      <c r="G35" s="9">
        <v>15.85</v>
      </c>
      <c r="H35" s="9">
        <v>19.02</v>
      </c>
    </row>
    <row r="36">
      <c r="A36" s="6">
        <f t="shared" si="11"/>
      </c>
      <c r="B36" s="7" t="s">
        <v>79</v>
      </c>
      <c r="C36" s="8">
        <v>2.5</v>
      </c>
      <c r="D36" s="6" t="s">
        <v>14</v>
      </c>
      <c r="E36" s="6" t="s">
        <v>15</v>
      </c>
      <c r="F36" s="6" t="s">
        <v>13</v>
      </c>
      <c r="G36" s="9">
        <v>15.85</v>
      </c>
      <c r="H36" s="9">
        <v>19.02</v>
      </c>
    </row>
    <row r="37">
      <c r="A37" s="6">
        <f t="shared" si="11"/>
      </c>
      <c r="B37" s="7" t="s">
        <v>79</v>
      </c>
      <c r="C37" s="8">
        <v>2.5</v>
      </c>
      <c r="D37" s="6" t="s">
        <v>18</v>
      </c>
      <c r="E37" s="6" t="s">
        <v>19</v>
      </c>
      <c r="F37" s="6" t="s">
        <v>13</v>
      </c>
      <c r="G37" s="9">
        <v>15.85</v>
      </c>
      <c r="H37" s="9">
        <v>19.02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J1:O3"/>
    <mergeCell ref="A1:A3"/>
  </mergeCells>
  <headerFooter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O52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84</v>
      </c>
      <c r="C1" s="4" t="s">
        <v>84</v>
      </c>
      <c r="D1" s="4" t="s">
        <v>84</v>
      </c>
      <c r="E1" s="4" t="s">
        <v>84</v>
      </c>
      <c r="F1" s="4" t="s">
        <v>84</v>
      </c>
      <c r="G1" s="4" t="s">
        <v>84</v>
      </c>
      <c r="H1" s="4" t="s">
        <v>84</v>
      </c>
      <c r="J1" s="4" t="s">
        <v>85</v>
      </c>
      <c r="K1" s="4" t="s">
        <v>85</v>
      </c>
      <c r="L1" s="4" t="s">
        <v>85</v>
      </c>
      <c r="M1" s="4" t="s">
        <v>85</v>
      </c>
      <c r="N1" s="4" t="s">
        <v>85</v>
      </c>
      <c r="O1" s="4" t="s">
        <v>85</v>
      </c>
    </row>
    <row r="2">
      <c r="B2" s="4" t="s">
        <v>84</v>
      </c>
      <c r="C2" s="4" t="s">
        <v>84</v>
      </c>
      <c r="D2" s="4" t="s">
        <v>84</v>
      </c>
      <c r="E2" s="4" t="s">
        <v>84</v>
      </c>
      <c r="F2" s="4" t="s">
        <v>84</v>
      </c>
      <c r="G2" s="4" t="s">
        <v>84</v>
      </c>
      <c r="H2" s="4" t="s">
        <v>84</v>
      </c>
      <c r="J2" s="4" t="s">
        <v>85</v>
      </c>
      <c r="K2" s="4" t="s">
        <v>85</v>
      </c>
      <c r="L2" s="4" t="s">
        <v>85</v>
      </c>
      <c r="M2" s="4" t="s">
        <v>85</v>
      </c>
      <c r="N2" s="4" t="s">
        <v>85</v>
      </c>
      <c r="O2" s="4" t="s">
        <v>85</v>
      </c>
    </row>
    <row r="3">
      <c r="B3" s="4" t="s">
        <v>84</v>
      </c>
      <c r="C3" s="4" t="s">
        <v>84</v>
      </c>
      <c r="D3" s="4" t="s">
        <v>84</v>
      </c>
      <c r="E3" s="4" t="s">
        <v>84</v>
      </c>
      <c r="F3" s="4" t="s">
        <v>84</v>
      </c>
      <c r="G3" s="4" t="s">
        <v>84</v>
      </c>
      <c r="H3" s="4" t="s">
        <v>84</v>
      </c>
      <c r="J3" s="4" t="s">
        <v>85</v>
      </c>
      <c r="K3" s="4" t="s">
        <v>85</v>
      </c>
      <c r="L3" s="4" t="s">
        <v>85</v>
      </c>
      <c r="M3" s="4" t="s">
        <v>85</v>
      </c>
      <c r="N3" s="4" t="s">
        <v>85</v>
      </c>
      <c r="O3" s="4" t="s">
        <v>85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68</v>
      </c>
      <c r="C5" s="8">
        <v>2.5</v>
      </c>
      <c r="D5" s="6" t="s">
        <v>11</v>
      </c>
      <c r="E5" s="6" t="s">
        <v>12</v>
      </c>
      <c r="F5" s="6" t="s">
        <v>13</v>
      </c>
      <c r="G5" s="9">
        <v>27.75</v>
      </c>
      <c r="H5" s="9">
        <v>33.3</v>
      </c>
      <c r="J5" s="8">
        <v>2.5</v>
      </c>
      <c r="K5" s="6" t="s">
        <v>11</v>
      </c>
      <c r="L5" s="6" t="s">
        <v>12</v>
      </c>
      <c r="M5" s="6" t="s">
        <v>13</v>
      </c>
      <c r="N5" s="9">
        <v>150.77909587142261</v>
      </c>
      <c r="O5" s="9">
        <v>180.93491504570713</v>
      </c>
    </row>
    <row r="6">
      <c r="A6" s="6">
        <f t="shared" si="1"/>
      </c>
      <c r="B6" s="7" t="s">
        <v>68</v>
      </c>
      <c r="C6" s="8">
        <v>2.5</v>
      </c>
      <c r="D6" s="6" t="s">
        <v>14</v>
      </c>
      <c r="E6" s="6" t="s">
        <v>15</v>
      </c>
      <c r="F6" s="6" t="s">
        <v>13</v>
      </c>
      <c r="G6" s="9">
        <v>27.75</v>
      </c>
      <c r="H6" s="9">
        <v>33.3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60.4810128409892</v>
      </c>
      <c r="O6" s="13">
        <v>72.577215409187033</v>
      </c>
    </row>
    <row r="7">
      <c r="A7" s="6">
        <f t="shared" si="1"/>
      </c>
      <c r="B7" s="7" t="s">
        <v>68</v>
      </c>
      <c r="C7" s="8">
        <v>2.5</v>
      </c>
      <c r="D7" s="6" t="s">
        <v>18</v>
      </c>
      <c r="E7" s="6" t="s">
        <v>19</v>
      </c>
      <c r="F7" s="6" t="s">
        <v>13</v>
      </c>
      <c r="G7" s="9">
        <v>27.75</v>
      </c>
      <c r="H7" s="9">
        <v>33.3</v>
      </c>
      <c r="J7" s="8">
        <v>2.5</v>
      </c>
      <c r="K7" s="6" t="s">
        <v>20</v>
      </c>
      <c r="L7" s="6" t="s">
        <v>21</v>
      </c>
      <c r="M7" s="6" t="s">
        <v>13</v>
      </c>
      <c r="N7" s="9">
        <v>65.14998869863831</v>
      </c>
      <c r="O7" s="9">
        <v>78.179986438365972</v>
      </c>
    </row>
    <row r="8">
      <c r="A8" s="10">
        <f ref="A8:A10" t="shared" si="2">="2"</f>
      </c>
      <c r="B8" s="11" t="s">
        <v>68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10.62</v>
      </c>
      <c r="H8" s="13">
        <v>12.743999999999998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311.83475540424587</v>
      </c>
      <c r="O8" s="13">
        <v>374.20170648509503</v>
      </c>
    </row>
    <row r="9">
      <c r="A9" s="10">
        <f t="shared" si="2"/>
      </c>
      <c r="B9" s="11" t="s">
        <v>68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10.62</v>
      </c>
      <c r="H9" s="13">
        <v>12.743999999999998</v>
      </c>
      <c r="J9" s="8">
        <v>2.5</v>
      </c>
      <c r="K9" s="6" t="s">
        <v>18</v>
      </c>
      <c r="L9" s="6" t="s">
        <v>19</v>
      </c>
      <c r="M9" s="6" t="s">
        <v>13</v>
      </c>
      <c r="N9" s="9">
        <v>259.454564504646</v>
      </c>
      <c r="O9" s="9">
        <v>311.3454774055752</v>
      </c>
    </row>
    <row r="10">
      <c r="A10" s="10">
        <f t="shared" si="2"/>
      </c>
      <c r="B10" s="11" t="s">
        <v>68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10.62</v>
      </c>
      <c r="H10" s="13">
        <v>12.743999999999998</v>
      </c>
      <c r="J10" s="12">
        <v>2.5</v>
      </c>
      <c r="K10" s="10" t="s">
        <v>80</v>
      </c>
      <c r="L10" s="10" t="s">
        <v>81</v>
      </c>
      <c r="M10" s="10" t="s">
        <v>13</v>
      </c>
      <c r="N10" s="13">
        <v>55.520652380273418</v>
      </c>
      <c r="O10" s="13">
        <v>66.6247828563281</v>
      </c>
    </row>
    <row r="11">
      <c r="A11" s="6">
        <f ref="A11:A13" t="shared" si="3">="3"</f>
      </c>
      <c r="B11" s="7" t="s">
        <v>10</v>
      </c>
      <c r="C11" s="8">
        <v>6</v>
      </c>
      <c r="D11" s="6" t="s">
        <v>20</v>
      </c>
      <c r="E11" s="6" t="s">
        <v>21</v>
      </c>
      <c r="F11" s="6" t="s">
        <v>13</v>
      </c>
      <c r="G11" s="9">
        <v>29.11</v>
      </c>
      <c r="H11" s="9">
        <v>34.931999999999995</v>
      </c>
      <c r="J11" s="8">
        <v>6</v>
      </c>
      <c r="K11" s="6" t="s">
        <v>16</v>
      </c>
      <c r="L11" s="6" t="s">
        <v>17</v>
      </c>
      <c r="M11" s="6" t="s">
        <v>13</v>
      </c>
      <c r="N11" s="9">
        <v>25.415020506329927</v>
      </c>
      <c r="O11" s="9">
        <v>30.498024607595912</v>
      </c>
    </row>
    <row r="12">
      <c r="A12" s="6">
        <f t="shared" si="3"/>
      </c>
      <c r="B12" s="7" t="s">
        <v>10</v>
      </c>
      <c r="C12" s="8">
        <v>6</v>
      </c>
      <c r="D12" s="6" t="s">
        <v>14</v>
      </c>
      <c r="E12" s="6" t="s">
        <v>15</v>
      </c>
      <c r="F12" s="6" t="s">
        <v>13</v>
      </c>
      <c r="G12" s="9">
        <v>29.11</v>
      </c>
      <c r="H12" s="9">
        <v>34.931999999999995</v>
      </c>
      <c r="J12" s="12">
        <v>6</v>
      </c>
      <c r="K12" s="10" t="s">
        <v>20</v>
      </c>
      <c r="L12" s="10" t="s">
        <v>21</v>
      </c>
      <c r="M12" s="10" t="s">
        <v>13</v>
      </c>
      <c r="N12" s="13">
        <v>29.10540775375306</v>
      </c>
      <c r="O12" s="13">
        <v>34.926489304503669</v>
      </c>
    </row>
    <row r="13">
      <c r="A13" s="6">
        <f t="shared" si="3"/>
      </c>
      <c r="B13" s="7" t="s">
        <v>10</v>
      </c>
      <c r="C13" s="8">
        <v>6</v>
      </c>
      <c r="D13" s="6" t="s">
        <v>18</v>
      </c>
      <c r="E13" s="6" t="s">
        <v>19</v>
      </c>
      <c r="F13" s="6" t="s">
        <v>13</v>
      </c>
      <c r="G13" s="9">
        <v>29.11</v>
      </c>
      <c r="H13" s="9">
        <v>34.931999999999995</v>
      </c>
      <c r="J13" s="8">
        <v>6</v>
      </c>
      <c r="K13" s="6" t="s">
        <v>14</v>
      </c>
      <c r="L13" s="6" t="s">
        <v>15</v>
      </c>
      <c r="M13" s="6" t="s">
        <v>13</v>
      </c>
      <c r="N13" s="9">
        <v>54.520428260082994</v>
      </c>
      <c r="O13" s="9">
        <v>65.424513912099584</v>
      </c>
    </row>
    <row r="14">
      <c r="A14" s="10">
        <f ref="A14:A16" t="shared" si="4">="4"</f>
      </c>
      <c r="B14" s="11" t="s">
        <v>68</v>
      </c>
      <c r="C14" s="12">
        <v>2.5</v>
      </c>
      <c r="D14" s="10" t="s">
        <v>11</v>
      </c>
      <c r="E14" s="10" t="s">
        <v>12</v>
      </c>
      <c r="F14" s="10" t="s">
        <v>13</v>
      </c>
      <c r="G14" s="13">
        <v>27.54</v>
      </c>
      <c r="H14" s="13">
        <v>33.047999999999995</v>
      </c>
      <c r="J14" s="12">
        <v>6</v>
      </c>
      <c r="K14" s="10" t="s">
        <v>18</v>
      </c>
      <c r="L14" s="10" t="s">
        <v>19</v>
      </c>
      <c r="M14" s="10" t="s">
        <v>13</v>
      </c>
      <c r="N14" s="13">
        <v>54.520428260082994</v>
      </c>
      <c r="O14" s="13">
        <v>65.424513912099584</v>
      </c>
    </row>
    <row r="15">
      <c r="A15" s="10">
        <f t="shared" si="4"/>
      </c>
      <c r="B15" s="11" t="s">
        <v>68</v>
      </c>
      <c r="C15" s="12">
        <v>2.5</v>
      </c>
      <c r="D15" s="10" t="s">
        <v>14</v>
      </c>
      <c r="E15" s="10" t="s">
        <v>15</v>
      </c>
      <c r="F15" s="10" t="s">
        <v>13</v>
      </c>
      <c r="G15" s="13">
        <v>27.54</v>
      </c>
      <c r="H15" s="13">
        <v>33.047999999999995</v>
      </c>
    </row>
    <row r="16">
      <c r="A16" s="10">
        <f t="shared" si="4"/>
      </c>
      <c r="B16" s="11" t="s">
        <v>68</v>
      </c>
      <c r="C16" s="12">
        <v>2.5</v>
      </c>
      <c r="D16" s="10" t="s">
        <v>18</v>
      </c>
      <c r="E16" s="10" t="s">
        <v>19</v>
      </c>
      <c r="F16" s="10" t="s">
        <v>13</v>
      </c>
      <c r="G16" s="13">
        <v>27.54</v>
      </c>
      <c r="H16" s="13">
        <v>33.047999999999995</v>
      </c>
    </row>
    <row r="17">
      <c r="A17" s="6">
        <f ref="A17:A19" t="shared" si="5">="5"</f>
      </c>
      <c r="B17" s="7" t="s">
        <v>10</v>
      </c>
      <c r="C17" s="8">
        <v>6</v>
      </c>
      <c r="D17" s="6" t="s">
        <v>16</v>
      </c>
      <c r="E17" s="6" t="s">
        <v>17</v>
      </c>
      <c r="F17" s="6" t="s">
        <v>13</v>
      </c>
      <c r="G17" s="9">
        <v>25.42</v>
      </c>
      <c r="H17" s="9">
        <v>30.504</v>
      </c>
    </row>
    <row r="18">
      <c r="A18" s="6">
        <f t="shared" si="5"/>
      </c>
      <c r="B18" s="7" t="s">
        <v>10</v>
      </c>
      <c r="C18" s="8">
        <v>6</v>
      </c>
      <c r="D18" s="6" t="s">
        <v>14</v>
      </c>
      <c r="E18" s="6" t="s">
        <v>15</v>
      </c>
      <c r="F18" s="6" t="s">
        <v>13</v>
      </c>
      <c r="G18" s="9">
        <v>25.42</v>
      </c>
      <c r="H18" s="9">
        <v>30.504</v>
      </c>
    </row>
    <row r="19">
      <c r="A19" s="6">
        <f t="shared" si="5"/>
      </c>
      <c r="B19" s="7" t="s">
        <v>10</v>
      </c>
      <c r="C19" s="8">
        <v>6</v>
      </c>
      <c r="D19" s="6" t="s">
        <v>18</v>
      </c>
      <c r="E19" s="6" t="s">
        <v>19</v>
      </c>
      <c r="F19" s="6" t="s">
        <v>13</v>
      </c>
      <c r="G19" s="9">
        <v>25.42</v>
      </c>
      <c r="H19" s="9">
        <v>30.504</v>
      </c>
    </row>
    <row r="20">
      <c r="A20" s="10">
        <f ref="A20:A22" t="shared" si="6">="6"</f>
      </c>
      <c r="B20" s="11" t="s">
        <v>68</v>
      </c>
      <c r="C20" s="12">
        <v>2.5</v>
      </c>
      <c r="D20" s="10" t="s">
        <v>20</v>
      </c>
      <c r="E20" s="10" t="s">
        <v>21</v>
      </c>
      <c r="F20" s="10" t="s">
        <v>13</v>
      </c>
      <c r="G20" s="13">
        <v>22.19</v>
      </c>
      <c r="H20" s="13">
        <v>26.628</v>
      </c>
    </row>
    <row r="21">
      <c r="A21" s="10">
        <f t="shared" si="6"/>
      </c>
      <c r="B21" s="11" t="s">
        <v>68</v>
      </c>
      <c r="C21" s="12">
        <v>2.5</v>
      </c>
      <c r="D21" s="10" t="s">
        <v>14</v>
      </c>
      <c r="E21" s="10" t="s">
        <v>15</v>
      </c>
      <c r="F21" s="10" t="s">
        <v>13</v>
      </c>
      <c r="G21" s="13">
        <v>22.19</v>
      </c>
      <c r="H21" s="13">
        <v>26.628</v>
      </c>
    </row>
    <row r="22">
      <c r="A22" s="10">
        <f t="shared" si="6"/>
      </c>
      <c r="B22" s="11" t="s">
        <v>68</v>
      </c>
      <c r="C22" s="12">
        <v>2.5</v>
      </c>
      <c r="D22" s="10" t="s">
        <v>18</v>
      </c>
      <c r="E22" s="10" t="s">
        <v>19</v>
      </c>
      <c r="F22" s="10" t="s">
        <v>13</v>
      </c>
      <c r="G22" s="13">
        <v>22.19</v>
      </c>
      <c r="H22" s="13">
        <v>26.628</v>
      </c>
    </row>
    <row r="23">
      <c r="A23" s="6">
        <f ref="A23:A25" t="shared" si="7">="7"</f>
      </c>
      <c r="B23" s="7" t="s">
        <v>68</v>
      </c>
      <c r="C23" s="8">
        <v>2.5</v>
      </c>
      <c r="D23" s="6" t="s">
        <v>11</v>
      </c>
      <c r="E23" s="6" t="s">
        <v>12</v>
      </c>
      <c r="F23" s="6" t="s">
        <v>13</v>
      </c>
      <c r="G23" s="9">
        <v>24</v>
      </c>
      <c r="H23" s="9">
        <v>28.799999999999997</v>
      </c>
    </row>
    <row r="24">
      <c r="A24" s="6">
        <f t="shared" si="7"/>
      </c>
      <c r="B24" s="7" t="s">
        <v>68</v>
      </c>
      <c r="C24" s="8">
        <v>2.5</v>
      </c>
      <c r="D24" s="6" t="s">
        <v>14</v>
      </c>
      <c r="E24" s="6" t="s">
        <v>15</v>
      </c>
      <c r="F24" s="6" t="s">
        <v>13</v>
      </c>
      <c r="G24" s="9">
        <v>24</v>
      </c>
      <c r="H24" s="9">
        <v>28.799999999999997</v>
      </c>
    </row>
    <row r="25">
      <c r="A25" s="6">
        <f t="shared" si="7"/>
      </c>
      <c r="B25" s="7" t="s">
        <v>68</v>
      </c>
      <c r="C25" s="8">
        <v>2.5</v>
      </c>
      <c r="D25" s="6" t="s">
        <v>18</v>
      </c>
      <c r="E25" s="6" t="s">
        <v>19</v>
      </c>
      <c r="F25" s="6" t="s">
        <v>13</v>
      </c>
      <c r="G25" s="9">
        <v>24</v>
      </c>
      <c r="H25" s="9">
        <v>28.799999999999997</v>
      </c>
    </row>
    <row r="26">
      <c r="A26" s="10">
        <f ref="A26:A28" t="shared" si="8">="8"</f>
      </c>
      <c r="B26" s="11" t="s">
        <v>68</v>
      </c>
      <c r="C26" s="12">
        <v>2.5</v>
      </c>
      <c r="D26" s="10" t="s">
        <v>16</v>
      </c>
      <c r="E26" s="10" t="s">
        <v>17</v>
      </c>
      <c r="F26" s="10" t="s">
        <v>13</v>
      </c>
      <c r="G26" s="13">
        <v>20.66</v>
      </c>
      <c r="H26" s="13">
        <v>24.791999999999998</v>
      </c>
    </row>
    <row r="27">
      <c r="A27" s="10">
        <f t="shared" si="8"/>
      </c>
      <c r="B27" s="11" t="s">
        <v>68</v>
      </c>
      <c r="C27" s="12">
        <v>2.5</v>
      </c>
      <c r="D27" s="10" t="s">
        <v>14</v>
      </c>
      <c r="E27" s="10" t="s">
        <v>15</v>
      </c>
      <c r="F27" s="10" t="s">
        <v>13</v>
      </c>
      <c r="G27" s="13">
        <v>20.66</v>
      </c>
      <c r="H27" s="13">
        <v>24.791999999999998</v>
      </c>
    </row>
    <row r="28">
      <c r="A28" s="10">
        <f t="shared" si="8"/>
      </c>
      <c r="B28" s="11" t="s">
        <v>68</v>
      </c>
      <c r="C28" s="12">
        <v>2.5</v>
      </c>
      <c r="D28" s="10" t="s">
        <v>18</v>
      </c>
      <c r="E28" s="10" t="s">
        <v>19</v>
      </c>
      <c r="F28" s="10" t="s">
        <v>13</v>
      </c>
      <c r="G28" s="13">
        <v>20.66</v>
      </c>
      <c r="H28" s="13">
        <v>24.791999999999998</v>
      </c>
    </row>
    <row r="29">
      <c r="A29" s="6">
        <f ref="A29:A31" t="shared" si="9">="9"</f>
      </c>
      <c r="B29" s="7" t="s">
        <v>68</v>
      </c>
      <c r="C29" s="8">
        <v>2.5</v>
      </c>
      <c r="D29" s="6" t="s">
        <v>20</v>
      </c>
      <c r="E29" s="6" t="s">
        <v>21</v>
      </c>
      <c r="F29" s="6" t="s">
        <v>13</v>
      </c>
      <c r="G29" s="9">
        <v>26.14</v>
      </c>
      <c r="H29" s="9">
        <v>31.368</v>
      </c>
    </row>
    <row r="30">
      <c r="A30" s="6">
        <f t="shared" si="9"/>
      </c>
      <c r="B30" s="7" t="s">
        <v>68</v>
      </c>
      <c r="C30" s="8">
        <v>2.5</v>
      </c>
      <c r="D30" s="6" t="s">
        <v>14</v>
      </c>
      <c r="E30" s="6" t="s">
        <v>15</v>
      </c>
      <c r="F30" s="6" t="s">
        <v>13</v>
      </c>
      <c r="G30" s="9">
        <v>26.14</v>
      </c>
      <c r="H30" s="9">
        <v>31.368</v>
      </c>
    </row>
    <row r="31">
      <c r="A31" s="6">
        <f t="shared" si="9"/>
      </c>
      <c r="B31" s="7" t="s">
        <v>68</v>
      </c>
      <c r="C31" s="8">
        <v>2.5</v>
      </c>
      <c r="D31" s="6" t="s">
        <v>18</v>
      </c>
      <c r="E31" s="6" t="s">
        <v>19</v>
      </c>
      <c r="F31" s="6" t="s">
        <v>13</v>
      </c>
      <c r="G31" s="9">
        <v>26.14</v>
      </c>
      <c r="H31" s="9">
        <v>31.368</v>
      </c>
    </row>
    <row r="32">
      <c r="A32" s="10">
        <f ref="A32:A34" t="shared" si="10">="10"</f>
      </c>
      <c r="B32" s="11" t="s">
        <v>68</v>
      </c>
      <c r="C32" s="12">
        <v>2.5</v>
      </c>
      <c r="D32" s="10" t="s">
        <v>11</v>
      </c>
      <c r="E32" s="10" t="s">
        <v>12</v>
      </c>
      <c r="F32" s="10" t="s">
        <v>13</v>
      </c>
      <c r="G32" s="13">
        <v>16.96</v>
      </c>
      <c r="H32" s="13">
        <v>20.352</v>
      </c>
    </row>
    <row r="33">
      <c r="A33" s="10">
        <f t="shared" si="10"/>
      </c>
      <c r="B33" s="11" t="s">
        <v>68</v>
      </c>
      <c r="C33" s="12">
        <v>2.5</v>
      </c>
      <c r="D33" s="10" t="s">
        <v>14</v>
      </c>
      <c r="E33" s="10" t="s">
        <v>15</v>
      </c>
      <c r="F33" s="10" t="s">
        <v>13</v>
      </c>
      <c r="G33" s="13">
        <v>52.38</v>
      </c>
      <c r="H33" s="13">
        <v>62.856</v>
      </c>
    </row>
    <row r="34">
      <c r="A34" s="10">
        <f t="shared" si="10"/>
      </c>
      <c r="B34" s="11" t="s">
        <v>68</v>
      </c>
      <c r="C34" s="12">
        <v>2.5</v>
      </c>
      <c r="D34" s="10" t="s">
        <v>80</v>
      </c>
      <c r="E34" s="10" t="s">
        <v>81</v>
      </c>
      <c r="F34" s="10" t="s">
        <v>13</v>
      </c>
      <c r="G34" s="13">
        <v>55.52</v>
      </c>
      <c r="H34" s="13">
        <v>66.624</v>
      </c>
    </row>
    <row r="35">
      <c r="A35" s="6">
        <f ref="A35:A37" t="shared" si="11">="11"</f>
      </c>
      <c r="B35" s="7" t="s">
        <v>68</v>
      </c>
      <c r="C35" s="8">
        <v>2.5</v>
      </c>
      <c r="D35" s="6" t="s">
        <v>16</v>
      </c>
      <c r="E35" s="6" t="s">
        <v>17</v>
      </c>
      <c r="F35" s="6" t="s">
        <v>13</v>
      </c>
      <c r="G35" s="9">
        <v>23.86</v>
      </c>
      <c r="H35" s="9">
        <v>28.631999999999998</v>
      </c>
    </row>
    <row r="36">
      <c r="A36" s="6">
        <f t="shared" si="11"/>
      </c>
      <c r="B36" s="7" t="s">
        <v>68</v>
      </c>
      <c r="C36" s="8">
        <v>2.5</v>
      </c>
      <c r="D36" s="6" t="s">
        <v>14</v>
      </c>
      <c r="E36" s="6" t="s">
        <v>15</v>
      </c>
      <c r="F36" s="6" t="s">
        <v>13</v>
      </c>
      <c r="G36" s="9">
        <v>23.86</v>
      </c>
      <c r="H36" s="9">
        <v>28.631999999999998</v>
      </c>
    </row>
    <row r="37">
      <c r="A37" s="6">
        <f t="shared" si="11"/>
      </c>
      <c r="B37" s="7" t="s">
        <v>68</v>
      </c>
      <c r="C37" s="8">
        <v>2.5</v>
      </c>
      <c r="D37" s="6" t="s">
        <v>18</v>
      </c>
      <c r="E37" s="6" t="s">
        <v>19</v>
      </c>
      <c r="F37" s="6" t="s">
        <v>13</v>
      </c>
      <c r="G37" s="9">
        <v>23.86</v>
      </c>
      <c r="H37" s="9">
        <v>28.631999999999998</v>
      </c>
    </row>
    <row r="38">
      <c r="A38" s="10">
        <f ref="A38:A40" t="shared" si="12">="12"</f>
      </c>
      <c r="B38" s="11" t="s">
        <v>68</v>
      </c>
      <c r="C38" s="12">
        <v>2.5</v>
      </c>
      <c r="D38" s="10" t="s">
        <v>20</v>
      </c>
      <c r="E38" s="10" t="s">
        <v>21</v>
      </c>
      <c r="F38" s="10" t="s">
        <v>13</v>
      </c>
      <c r="G38" s="13">
        <v>16.82</v>
      </c>
      <c r="H38" s="13">
        <v>20.184</v>
      </c>
    </row>
    <row r="39">
      <c r="A39" s="10">
        <f t="shared" si="12"/>
      </c>
      <c r="B39" s="11" t="s">
        <v>68</v>
      </c>
      <c r="C39" s="12">
        <v>2.5</v>
      </c>
      <c r="D39" s="10" t="s">
        <v>14</v>
      </c>
      <c r="E39" s="10" t="s">
        <v>15</v>
      </c>
      <c r="F39" s="10" t="s">
        <v>13</v>
      </c>
      <c r="G39" s="13">
        <v>16.82</v>
      </c>
      <c r="H39" s="13">
        <v>20.184</v>
      </c>
    </row>
    <row r="40">
      <c r="A40" s="10">
        <f t="shared" si="12"/>
      </c>
      <c r="B40" s="11" t="s">
        <v>68</v>
      </c>
      <c r="C40" s="12">
        <v>2.5</v>
      </c>
      <c r="D40" s="10" t="s">
        <v>18</v>
      </c>
      <c r="E40" s="10" t="s">
        <v>19</v>
      </c>
      <c r="F40" s="10" t="s">
        <v>13</v>
      </c>
      <c r="G40" s="13">
        <v>16.82</v>
      </c>
      <c r="H40" s="13">
        <v>20.184</v>
      </c>
    </row>
    <row r="41">
      <c r="A41" s="6">
        <f ref="A41:A43" t="shared" si="13">="13"</f>
      </c>
      <c r="B41" s="7" t="s">
        <v>68</v>
      </c>
      <c r="C41" s="8">
        <v>2.5</v>
      </c>
      <c r="D41" s="6" t="s">
        <v>11</v>
      </c>
      <c r="E41" s="6" t="s">
        <v>12</v>
      </c>
      <c r="F41" s="6" t="s">
        <v>13</v>
      </c>
      <c r="G41" s="9">
        <v>25.02</v>
      </c>
      <c r="H41" s="9">
        <v>30.023999999999997</v>
      </c>
    </row>
    <row r="42">
      <c r="A42" s="6">
        <f t="shared" si="13"/>
      </c>
      <c r="B42" s="7" t="s">
        <v>68</v>
      </c>
      <c r="C42" s="8">
        <v>2.5</v>
      </c>
      <c r="D42" s="6" t="s">
        <v>14</v>
      </c>
      <c r="E42" s="6" t="s">
        <v>15</v>
      </c>
      <c r="F42" s="6" t="s">
        <v>13</v>
      </c>
      <c r="G42" s="9">
        <v>25.02</v>
      </c>
      <c r="H42" s="9">
        <v>30.023999999999997</v>
      </c>
    </row>
    <row r="43">
      <c r="A43" s="6">
        <f t="shared" si="13"/>
      </c>
      <c r="B43" s="7" t="s">
        <v>68</v>
      </c>
      <c r="C43" s="8">
        <v>2.5</v>
      </c>
      <c r="D43" s="6" t="s">
        <v>18</v>
      </c>
      <c r="E43" s="6" t="s">
        <v>19</v>
      </c>
      <c r="F43" s="6" t="s">
        <v>13</v>
      </c>
      <c r="G43" s="9">
        <v>25.02</v>
      </c>
      <c r="H43" s="9">
        <v>30.023999999999997</v>
      </c>
    </row>
    <row r="44">
      <c r="A44" s="10">
        <f ref="A44:A46" t="shared" si="14">="14"</f>
      </c>
      <c r="B44" s="11" t="s">
        <v>68</v>
      </c>
      <c r="C44" s="12">
        <v>2.5</v>
      </c>
      <c r="D44" s="10" t="s">
        <v>16</v>
      </c>
      <c r="E44" s="10" t="s">
        <v>17</v>
      </c>
      <c r="F44" s="10" t="s">
        <v>13</v>
      </c>
      <c r="G44" s="13">
        <v>5.33</v>
      </c>
      <c r="H44" s="13">
        <v>6.396</v>
      </c>
    </row>
    <row r="45">
      <c r="A45" s="10">
        <f t="shared" si="14"/>
      </c>
      <c r="B45" s="11" t="s">
        <v>68</v>
      </c>
      <c r="C45" s="12">
        <v>2.5</v>
      </c>
      <c r="D45" s="10" t="s">
        <v>14</v>
      </c>
      <c r="E45" s="10" t="s">
        <v>15</v>
      </c>
      <c r="F45" s="10" t="s">
        <v>13</v>
      </c>
      <c r="G45" s="13">
        <v>5.33</v>
      </c>
      <c r="H45" s="13">
        <v>6.396</v>
      </c>
    </row>
    <row r="46">
      <c r="A46" s="10">
        <f t="shared" si="14"/>
      </c>
      <c r="B46" s="11" t="s">
        <v>68</v>
      </c>
      <c r="C46" s="12">
        <v>2.5</v>
      </c>
      <c r="D46" s="10" t="s">
        <v>18</v>
      </c>
      <c r="E46" s="10" t="s">
        <v>19</v>
      </c>
      <c r="F46" s="10" t="s">
        <v>13</v>
      </c>
      <c r="G46" s="13">
        <v>5.33</v>
      </c>
      <c r="H46" s="13">
        <v>6.396</v>
      </c>
    </row>
    <row r="47">
      <c r="A47" s="6">
        <f ref="A47:A49" t="shared" si="15">="16"</f>
      </c>
      <c r="B47" s="7" t="s">
        <v>68</v>
      </c>
      <c r="C47" s="8">
        <v>2.5</v>
      </c>
      <c r="D47" s="6" t="s">
        <v>11</v>
      </c>
      <c r="E47" s="6" t="s">
        <v>12</v>
      </c>
      <c r="F47" s="6" t="s">
        <v>13</v>
      </c>
      <c r="G47" s="9">
        <v>21.86</v>
      </c>
      <c r="H47" s="9">
        <v>26.232</v>
      </c>
    </row>
    <row r="48">
      <c r="A48" s="6">
        <f t="shared" si="15"/>
      </c>
      <c r="B48" s="7" t="s">
        <v>68</v>
      </c>
      <c r="C48" s="8">
        <v>2.5</v>
      </c>
      <c r="D48" s="6" t="s">
        <v>14</v>
      </c>
      <c r="E48" s="6" t="s">
        <v>15</v>
      </c>
      <c r="F48" s="6" t="s">
        <v>13</v>
      </c>
      <c r="G48" s="9">
        <v>21.86</v>
      </c>
      <c r="H48" s="9">
        <v>26.232</v>
      </c>
    </row>
    <row r="49">
      <c r="A49" s="6">
        <f t="shared" si="15"/>
      </c>
      <c r="B49" s="7" t="s">
        <v>68</v>
      </c>
      <c r="C49" s="8">
        <v>2.5</v>
      </c>
      <c r="D49" s="6" t="s">
        <v>18</v>
      </c>
      <c r="E49" s="6" t="s">
        <v>19</v>
      </c>
      <c r="F49" s="6" t="s">
        <v>13</v>
      </c>
      <c r="G49" s="9">
        <v>21.86</v>
      </c>
      <c r="H49" s="9">
        <v>26.232</v>
      </c>
    </row>
    <row r="50">
      <c r="A50" s="10">
        <f ref="A50:A52" t="shared" si="16">="19"</f>
      </c>
      <c r="B50" s="11" t="s">
        <v>68</v>
      </c>
      <c r="C50" s="12">
        <v>2.5</v>
      </c>
      <c r="D50" s="10" t="s">
        <v>11</v>
      </c>
      <c r="E50" s="10" t="s">
        <v>12</v>
      </c>
      <c r="F50" s="10" t="s">
        <v>13</v>
      </c>
      <c r="G50" s="13">
        <v>7.65</v>
      </c>
      <c r="H50" s="13">
        <v>9.18</v>
      </c>
    </row>
    <row r="51">
      <c r="A51" s="10">
        <f t="shared" si="16"/>
      </c>
      <c r="B51" s="11" t="s">
        <v>68</v>
      </c>
      <c r="C51" s="12">
        <v>2.5</v>
      </c>
      <c r="D51" s="10" t="s">
        <v>14</v>
      </c>
      <c r="E51" s="10" t="s">
        <v>15</v>
      </c>
      <c r="F51" s="10" t="s">
        <v>13</v>
      </c>
      <c r="G51" s="13">
        <v>7.65</v>
      </c>
      <c r="H51" s="13">
        <v>9.18</v>
      </c>
    </row>
    <row r="52">
      <c r="A52" s="10">
        <f t="shared" si="16"/>
      </c>
      <c r="B52" s="11" t="s">
        <v>68</v>
      </c>
      <c r="C52" s="12">
        <v>2.5</v>
      </c>
      <c r="D52" s="10" t="s">
        <v>18</v>
      </c>
      <c r="E52" s="10" t="s">
        <v>19</v>
      </c>
      <c r="F52" s="10" t="s">
        <v>13</v>
      </c>
      <c r="G52" s="13">
        <v>7.65</v>
      </c>
      <c r="H52" s="13">
        <v>9.18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J1:O3"/>
    <mergeCell ref="A1:A3"/>
  </mergeCells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O55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22</v>
      </c>
      <c r="C1" s="4" t="s">
        <v>22</v>
      </c>
      <c r="D1" s="4" t="s">
        <v>22</v>
      </c>
      <c r="E1" s="4" t="s">
        <v>22</v>
      </c>
      <c r="F1" s="4" t="s">
        <v>22</v>
      </c>
      <c r="G1" s="4" t="s">
        <v>22</v>
      </c>
      <c r="H1" s="4" t="s">
        <v>22</v>
      </c>
      <c r="J1" s="4" t="s">
        <v>23</v>
      </c>
      <c r="K1" s="4" t="s">
        <v>23</v>
      </c>
      <c r="L1" s="4" t="s">
        <v>23</v>
      </c>
      <c r="M1" s="4" t="s">
        <v>23</v>
      </c>
      <c r="N1" s="4" t="s">
        <v>23</v>
      </c>
      <c r="O1" s="4" t="s">
        <v>23</v>
      </c>
    </row>
    <row r="2">
      <c r="B2" s="4" t="s">
        <v>22</v>
      </c>
      <c r="C2" s="4" t="s">
        <v>22</v>
      </c>
      <c r="D2" s="4" t="s">
        <v>22</v>
      </c>
      <c r="E2" s="4" t="s">
        <v>22</v>
      </c>
      <c r="F2" s="4" t="s">
        <v>22</v>
      </c>
      <c r="G2" s="4" t="s">
        <v>22</v>
      </c>
      <c r="H2" s="4" t="s">
        <v>22</v>
      </c>
      <c r="J2" s="4" t="s">
        <v>23</v>
      </c>
      <c r="K2" s="4" t="s">
        <v>23</v>
      </c>
      <c r="L2" s="4" t="s">
        <v>23</v>
      </c>
      <c r="M2" s="4" t="s">
        <v>23</v>
      </c>
      <c r="N2" s="4" t="s">
        <v>23</v>
      </c>
      <c r="O2" s="4" t="s">
        <v>23</v>
      </c>
    </row>
    <row r="3">
      <c r="B3" s="4" t="s">
        <v>22</v>
      </c>
      <c r="C3" s="4" t="s">
        <v>22</v>
      </c>
      <c r="D3" s="4" t="s">
        <v>22</v>
      </c>
      <c r="E3" s="4" t="s">
        <v>22</v>
      </c>
      <c r="F3" s="4" t="s">
        <v>22</v>
      </c>
      <c r="G3" s="4" t="s">
        <v>22</v>
      </c>
      <c r="H3" s="4" t="s">
        <v>22</v>
      </c>
      <c r="J3" s="4" t="s">
        <v>23</v>
      </c>
      <c r="K3" s="4" t="s">
        <v>23</v>
      </c>
      <c r="L3" s="4" t="s">
        <v>23</v>
      </c>
      <c r="M3" s="4" t="s">
        <v>23</v>
      </c>
      <c r="N3" s="4" t="s">
        <v>23</v>
      </c>
      <c r="O3" s="4" t="s">
        <v>23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10</v>
      </c>
      <c r="C5" s="8">
        <v>4</v>
      </c>
      <c r="D5" s="6" t="s">
        <v>11</v>
      </c>
      <c r="E5" s="6" t="s">
        <v>12</v>
      </c>
      <c r="F5" s="6" t="s">
        <v>13</v>
      </c>
      <c r="G5" s="9">
        <v>40.79</v>
      </c>
      <c r="H5" s="9">
        <v>48.948</v>
      </c>
      <c r="J5" s="8">
        <v>4</v>
      </c>
      <c r="K5" s="6" t="s">
        <v>11</v>
      </c>
      <c r="L5" s="6" t="s">
        <v>12</v>
      </c>
      <c r="M5" s="6" t="s">
        <v>13</v>
      </c>
      <c r="N5" s="9">
        <v>163.96991852314375</v>
      </c>
      <c r="O5" s="9">
        <v>196.76390222777249</v>
      </c>
    </row>
    <row r="6">
      <c r="A6" s="6">
        <f t="shared" si="1"/>
      </c>
      <c r="B6" s="7" t="s">
        <v>10</v>
      </c>
      <c r="C6" s="8">
        <v>4</v>
      </c>
      <c r="D6" s="6" t="s">
        <v>14</v>
      </c>
      <c r="E6" s="6" t="s">
        <v>15</v>
      </c>
      <c r="F6" s="6" t="s">
        <v>13</v>
      </c>
      <c r="G6" s="9">
        <v>40.79</v>
      </c>
      <c r="H6" s="9">
        <v>48.948</v>
      </c>
      <c r="J6" s="12">
        <v>4</v>
      </c>
      <c r="K6" s="10" t="s">
        <v>16</v>
      </c>
      <c r="L6" s="10" t="s">
        <v>17</v>
      </c>
      <c r="M6" s="10" t="s">
        <v>13</v>
      </c>
      <c r="N6" s="13">
        <v>183.46411567823861</v>
      </c>
      <c r="O6" s="13">
        <v>220.15693881388634</v>
      </c>
    </row>
    <row r="7">
      <c r="A7" s="6">
        <f t="shared" si="1"/>
      </c>
      <c r="B7" s="7" t="s">
        <v>10</v>
      </c>
      <c r="C7" s="8">
        <v>4</v>
      </c>
      <c r="D7" s="6" t="s">
        <v>18</v>
      </c>
      <c r="E7" s="6" t="s">
        <v>19</v>
      </c>
      <c r="F7" s="6" t="s">
        <v>13</v>
      </c>
      <c r="G7" s="9">
        <v>40.79</v>
      </c>
      <c r="H7" s="9">
        <v>48.948</v>
      </c>
      <c r="J7" s="8">
        <v>4</v>
      </c>
      <c r="K7" s="6" t="s">
        <v>20</v>
      </c>
      <c r="L7" s="6" t="s">
        <v>21</v>
      </c>
      <c r="M7" s="6" t="s">
        <v>13</v>
      </c>
      <c r="N7" s="9">
        <v>107.45864878723556</v>
      </c>
      <c r="O7" s="9">
        <v>128.95037854468268</v>
      </c>
    </row>
    <row r="8">
      <c r="A8" s="10">
        <f ref="A8:A10" t="shared" si="2">="2"</f>
      </c>
      <c r="B8" s="11" t="s">
        <v>10</v>
      </c>
      <c r="C8" s="12">
        <v>4</v>
      </c>
      <c r="D8" s="10" t="s">
        <v>16</v>
      </c>
      <c r="E8" s="10" t="s">
        <v>17</v>
      </c>
      <c r="F8" s="10" t="s">
        <v>13</v>
      </c>
      <c r="G8" s="13">
        <v>41.77</v>
      </c>
      <c r="H8" s="13">
        <v>50.124</v>
      </c>
      <c r="J8" s="12">
        <v>4</v>
      </c>
      <c r="K8" s="10" t="s">
        <v>14</v>
      </c>
      <c r="L8" s="10" t="s">
        <v>15</v>
      </c>
      <c r="M8" s="10" t="s">
        <v>13</v>
      </c>
      <c r="N8" s="13">
        <v>454.892682988618</v>
      </c>
      <c r="O8" s="13">
        <v>545.87121958634157</v>
      </c>
    </row>
    <row r="9">
      <c r="A9" s="10">
        <f t="shared" si="2"/>
      </c>
      <c r="B9" s="11" t="s">
        <v>10</v>
      </c>
      <c r="C9" s="12">
        <v>4</v>
      </c>
      <c r="D9" s="10" t="s">
        <v>14</v>
      </c>
      <c r="E9" s="10" t="s">
        <v>15</v>
      </c>
      <c r="F9" s="10" t="s">
        <v>13</v>
      </c>
      <c r="G9" s="13">
        <v>41.77</v>
      </c>
      <c r="H9" s="13">
        <v>50.124</v>
      </c>
      <c r="J9" s="8">
        <v>4</v>
      </c>
      <c r="K9" s="6" t="s">
        <v>18</v>
      </c>
      <c r="L9" s="6" t="s">
        <v>19</v>
      </c>
      <c r="M9" s="6" t="s">
        <v>13</v>
      </c>
      <c r="N9" s="9">
        <v>454.892682988618</v>
      </c>
      <c r="O9" s="9">
        <v>545.87121958634157</v>
      </c>
    </row>
    <row r="10">
      <c r="A10" s="10">
        <f t="shared" si="2"/>
      </c>
      <c r="B10" s="11" t="s">
        <v>10</v>
      </c>
      <c r="C10" s="12">
        <v>4</v>
      </c>
      <c r="D10" s="10" t="s">
        <v>18</v>
      </c>
      <c r="E10" s="10" t="s">
        <v>19</v>
      </c>
      <c r="F10" s="10" t="s">
        <v>13</v>
      </c>
      <c r="G10" s="13">
        <v>41.77</v>
      </c>
      <c r="H10" s="13">
        <v>50.124</v>
      </c>
      <c r="J10" s="12">
        <v>6</v>
      </c>
      <c r="K10" s="10" t="s">
        <v>11</v>
      </c>
      <c r="L10" s="10" t="s">
        <v>12</v>
      </c>
      <c r="M10" s="10" t="s">
        <v>13</v>
      </c>
      <c r="N10" s="13">
        <v>40.18417724917277</v>
      </c>
      <c r="O10" s="13">
        <v>48.221012699007325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23.26</v>
      </c>
      <c r="H11" s="9">
        <v>27.912000000000003</v>
      </c>
      <c r="J11" s="8">
        <v>6</v>
      </c>
      <c r="K11" s="6" t="s">
        <v>20</v>
      </c>
      <c r="L11" s="6" t="s">
        <v>21</v>
      </c>
      <c r="M11" s="6" t="s">
        <v>13</v>
      </c>
      <c r="N11" s="9">
        <v>41.813256554058043</v>
      </c>
      <c r="O11" s="9">
        <v>50.17590786486965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23.26</v>
      </c>
      <c r="H12" s="9">
        <v>27.912000000000003</v>
      </c>
      <c r="J12" s="12">
        <v>6</v>
      </c>
      <c r="K12" s="10" t="s">
        <v>14</v>
      </c>
      <c r="L12" s="10" t="s">
        <v>15</v>
      </c>
      <c r="M12" s="10" t="s">
        <v>13</v>
      </c>
      <c r="N12" s="13">
        <v>81.9974338032308</v>
      </c>
      <c r="O12" s="13">
        <v>98.396920563876961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23.26</v>
      </c>
      <c r="H13" s="9">
        <v>27.912000000000003</v>
      </c>
      <c r="J13" s="8">
        <v>6</v>
      </c>
      <c r="K13" s="6" t="s">
        <v>18</v>
      </c>
      <c r="L13" s="6" t="s">
        <v>19</v>
      </c>
      <c r="M13" s="6" t="s">
        <v>13</v>
      </c>
      <c r="N13" s="9">
        <v>81.9974338032308</v>
      </c>
      <c r="O13" s="9">
        <v>98.396920563876961</v>
      </c>
    </row>
    <row r="14">
      <c r="A14" s="10">
        <f ref="A14:A16" t="shared" si="4">="4"</f>
      </c>
      <c r="B14" s="11" t="s">
        <v>10</v>
      </c>
      <c r="C14" s="12">
        <v>6</v>
      </c>
      <c r="D14" s="10" t="s">
        <v>11</v>
      </c>
      <c r="E14" s="10" t="s">
        <v>12</v>
      </c>
      <c r="F14" s="10" t="s">
        <v>13</v>
      </c>
      <c r="G14" s="13">
        <v>40.18</v>
      </c>
      <c r="H14" s="13">
        <v>48.216</v>
      </c>
    </row>
    <row r="15">
      <c r="A15" s="10">
        <f t="shared" si="4"/>
      </c>
      <c r="B15" s="11" t="s">
        <v>10</v>
      </c>
      <c r="C15" s="12">
        <v>6</v>
      </c>
      <c r="D15" s="10" t="s">
        <v>14</v>
      </c>
      <c r="E15" s="10" t="s">
        <v>15</v>
      </c>
      <c r="F15" s="10" t="s">
        <v>13</v>
      </c>
      <c r="G15" s="13">
        <v>40.18</v>
      </c>
      <c r="H15" s="13">
        <v>48.216</v>
      </c>
    </row>
    <row r="16">
      <c r="A16" s="10">
        <f t="shared" si="4"/>
      </c>
      <c r="B16" s="11" t="s">
        <v>10</v>
      </c>
      <c r="C16" s="12">
        <v>6</v>
      </c>
      <c r="D16" s="10" t="s">
        <v>18</v>
      </c>
      <c r="E16" s="10" t="s">
        <v>19</v>
      </c>
      <c r="F16" s="10" t="s">
        <v>13</v>
      </c>
      <c r="G16" s="13">
        <v>40.18</v>
      </c>
      <c r="H16" s="13">
        <v>48.216</v>
      </c>
    </row>
    <row r="17">
      <c r="A17" s="6">
        <f ref="A17:A19" t="shared" si="5">="5"</f>
      </c>
      <c r="B17" s="7" t="s">
        <v>10</v>
      </c>
      <c r="C17" s="8">
        <v>4</v>
      </c>
      <c r="D17" s="6" t="s">
        <v>16</v>
      </c>
      <c r="E17" s="6" t="s">
        <v>17</v>
      </c>
      <c r="F17" s="6" t="s">
        <v>13</v>
      </c>
      <c r="G17" s="9">
        <v>22.88</v>
      </c>
      <c r="H17" s="9">
        <v>27.456</v>
      </c>
    </row>
    <row r="18">
      <c r="A18" s="6">
        <f t="shared" si="5"/>
      </c>
      <c r="B18" s="7" t="s">
        <v>10</v>
      </c>
      <c r="C18" s="8">
        <v>4</v>
      </c>
      <c r="D18" s="6" t="s">
        <v>14</v>
      </c>
      <c r="E18" s="6" t="s">
        <v>15</v>
      </c>
      <c r="F18" s="6" t="s">
        <v>13</v>
      </c>
      <c r="G18" s="9">
        <v>22.88</v>
      </c>
      <c r="H18" s="9">
        <v>27.456</v>
      </c>
    </row>
    <row r="19">
      <c r="A19" s="6">
        <f t="shared" si="5"/>
      </c>
      <c r="B19" s="7" t="s">
        <v>10</v>
      </c>
      <c r="C19" s="8">
        <v>4</v>
      </c>
      <c r="D19" s="6" t="s">
        <v>18</v>
      </c>
      <c r="E19" s="6" t="s">
        <v>19</v>
      </c>
      <c r="F19" s="6" t="s">
        <v>13</v>
      </c>
      <c r="G19" s="9">
        <v>22.88</v>
      </c>
      <c r="H19" s="9">
        <v>27.456</v>
      </c>
    </row>
    <row r="20">
      <c r="A20" s="10">
        <f ref="A20:A22" t="shared" si="6">="6"</f>
      </c>
      <c r="B20" s="11" t="s">
        <v>10</v>
      </c>
      <c r="C20" s="12">
        <v>4</v>
      </c>
      <c r="D20" s="10" t="s">
        <v>20</v>
      </c>
      <c r="E20" s="10" t="s">
        <v>21</v>
      </c>
      <c r="F20" s="10" t="s">
        <v>13</v>
      </c>
      <c r="G20" s="13">
        <v>20.83</v>
      </c>
      <c r="H20" s="13">
        <v>24.996</v>
      </c>
    </row>
    <row r="21">
      <c r="A21" s="10">
        <f t="shared" si="6"/>
      </c>
      <c r="B21" s="11" t="s">
        <v>10</v>
      </c>
      <c r="C21" s="12">
        <v>4</v>
      </c>
      <c r="D21" s="10" t="s">
        <v>14</v>
      </c>
      <c r="E21" s="10" t="s">
        <v>15</v>
      </c>
      <c r="F21" s="10" t="s">
        <v>13</v>
      </c>
      <c r="G21" s="13">
        <v>20.83</v>
      </c>
      <c r="H21" s="13">
        <v>24.996</v>
      </c>
    </row>
    <row r="22">
      <c r="A22" s="10">
        <f t="shared" si="6"/>
      </c>
      <c r="B22" s="11" t="s">
        <v>10</v>
      </c>
      <c r="C22" s="12">
        <v>4</v>
      </c>
      <c r="D22" s="10" t="s">
        <v>18</v>
      </c>
      <c r="E22" s="10" t="s">
        <v>19</v>
      </c>
      <c r="F22" s="10" t="s">
        <v>13</v>
      </c>
      <c r="G22" s="13">
        <v>20.83</v>
      </c>
      <c r="H22" s="13">
        <v>24.996</v>
      </c>
    </row>
    <row r="23">
      <c r="A23" s="6">
        <f ref="A23:A25" t="shared" si="7">="7"</f>
      </c>
      <c r="B23" s="7" t="s">
        <v>10</v>
      </c>
      <c r="C23" s="8">
        <v>4</v>
      </c>
      <c r="D23" s="6" t="s">
        <v>11</v>
      </c>
      <c r="E23" s="6" t="s">
        <v>12</v>
      </c>
      <c r="F23" s="6" t="s">
        <v>13</v>
      </c>
      <c r="G23" s="9">
        <v>29.62</v>
      </c>
      <c r="H23" s="9">
        <v>35.544</v>
      </c>
    </row>
    <row r="24">
      <c r="A24" s="6">
        <f t="shared" si="7"/>
      </c>
      <c r="B24" s="7" t="s">
        <v>10</v>
      </c>
      <c r="C24" s="8">
        <v>4</v>
      </c>
      <c r="D24" s="6" t="s">
        <v>14</v>
      </c>
      <c r="E24" s="6" t="s">
        <v>15</v>
      </c>
      <c r="F24" s="6" t="s">
        <v>13</v>
      </c>
      <c r="G24" s="9">
        <v>29.62</v>
      </c>
      <c r="H24" s="9">
        <v>35.544</v>
      </c>
    </row>
    <row r="25">
      <c r="A25" s="6">
        <f t="shared" si="7"/>
      </c>
      <c r="B25" s="7" t="s">
        <v>10</v>
      </c>
      <c r="C25" s="8">
        <v>4</v>
      </c>
      <c r="D25" s="6" t="s">
        <v>18</v>
      </c>
      <c r="E25" s="6" t="s">
        <v>19</v>
      </c>
      <c r="F25" s="6" t="s">
        <v>13</v>
      </c>
      <c r="G25" s="9">
        <v>29.62</v>
      </c>
      <c r="H25" s="9">
        <v>35.544</v>
      </c>
    </row>
    <row r="26">
      <c r="A26" s="10">
        <f ref="A26:A28" t="shared" si="8">="8"</f>
      </c>
      <c r="B26" s="11" t="s">
        <v>10</v>
      </c>
      <c r="C26" s="12">
        <v>4</v>
      </c>
      <c r="D26" s="10" t="s">
        <v>16</v>
      </c>
      <c r="E26" s="10" t="s">
        <v>17</v>
      </c>
      <c r="F26" s="10" t="s">
        <v>13</v>
      </c>
      <c r="G26" s="13">
        <v>27.69</v>
      </c>
      <c r="H26" s="13">
        <v>33.228</v>
      </c>
    </row>
    <row r="27">
      <c r="A27" s="10">
        <f t="shared" si="8"/>
      </c>
      <c r="B27" s="11" t="s">
        <v>10</v>
      </c>
      <c r="C27" s="12">
        <v>4</v>
      </c>
      <c r="D27" s="10" t="s">
        <v>14</v>
      </c>
      <c r="E27" s="10" t="s">
        <v>15</v>
      </c>
      <c r="F27" s="10" t="s">
        <v>13</v>
      </c>
      <c r="G27" s="13">
        <v>27.69</v>
      </c>
      <c r="H27" s="13">
        <v>33.228</v>
      </c>
    </row>
    <row r="28">
      <c r="A28" s="10">
        <f t="shared" si="8"/>
      </c>
      <c r="B28" s="11" t="s">
        <v>10</v>
      </c>
      <c r="C28" s="12">
        <v>4</v>
      </c>
      <c r="D28" s="10" t="s">
        <v>18</v>
      </c>
      <c r="E28" s="10" t="s">
        <v>19</v>
      </c>
      <c r="F28" s="10" t="s">
        <v>13</v>
      </c>
      <c r="G28" s="13">
        <v>27.69</v>
      </c>
      <c r="H28" s="13">
        <v>33.228</v>
      </c>
    </row>
    <row r="29">
      <c r="A29" s="6">
        <f ref="A29:A31" t="shared" si="9">="9"</f>
      </c>
      <c r="B29" s="7" t="s">
        <v>10</v>
      </c>
      <c r="C29" s="8">
        <v>4</v>
      </c>
      <c r="D29" s="6" t="s">
        <v>20</v>
      </c>
      <c r="E29" s="6" t="s">
        <v>21</v>
      </c>
      <c r="F29" s="6" t="s">
        <v>13</v>
      </c>
      <c r="G29" s="9">
        <v>32.73</v>
      </c>
      <c r="H29" s="9">
        <v>39.275999999999996</v>
      </c>
    </row>
    <row r="30">
      <c r="A30" s="6">
        <f t="shared" si="9"/>
      </c>
      <c r="B30" s="7" t="s">
        <v>10</v>
      </c>
      <c r="C30" s="8">
        <v>4</v>
      </c>
      <c r="D30" s="6" t="s">
        <v>14</v>
      </c>
      <c r="E30" s="6" t="s">
        <v>15</v>
      </c>
      <c r="F30" s="6" t="s">
        <v>13</v>
      </c>
      <c r="G30" s="9">
        <v>32.73</v>
      </c>
      <c r="H30" s="9">
        <v>39.275999999999996</v>
      </c>
    </row>
    <row r="31">
      <c r="A31" s="6">
        <f t="shared" si="9"/>
      </c>
      <c r="B31" s="7" t="s">
        <v>10</v>
      </c>
      <c r="C31" s="8">
        <v>4</v>
      </c>
      <c r="D31" s="6" t="s">
        <v>18</v>
      </c>
      <c r="E31" s="6" t="s">
        <v>19</v>
      </c>
      <c r="F31" s="6" t="s">
        <v>13</v>
      </c>
      <c r="G31" s="9">
        <v>32.73</v>
      </c>
      <c r="H31" s="9">
        <v>39.275999999999996</v>
      </c>
    </row>
    <row r="32">
      <c r="A32" s="10">
        <f ref="A32:A34" t="shared" si="10">="10"</f>
      </c>
      <c r="B32" s="11" t="s">
        <v>10</v>
      </c>
      <c r="C32" s="12">
        <v>4</v>
      </c>
      <c r="D32" s="10" t="s">
        <v>11</v>
      </c>
      <c r="E32" s="10" t="s">
        <v>12</v>
      </c>
      <c r="F32" s="10" t="s">
        <v>13</v>
      </c>
      <c r="G32" s="13">
        <v>41.26</v>
      </c>
      <c r="H32" s="13">
        <v>49.511999999999993</v>
      </c>
    </row>
    <row r="33">
      <c r="A33" s="10">
        <f t="shared" si="10"/>
      </c>
      <c r="B33" s="11" t="s">
        <v>10</v>
      </c>
      <c r="C33" s="12">
        <v>4</v>
      </c>
      <c r="D33" s="10" t="s">
        <v>14</v>
      </c>
      <c r="E33" s="10" t="s">
        <v>15</v>
      </c>
      <c r="F33" s="10" t="s">
        <v>13</v>
      </c>
      <c r="G33" s="13">
        <v>41.26</v>
      </c>
      <c r="H33" s="13">
        <v>49.511999999999993</v>
      </c>
    </row>
    <row r="34">
      <c r="A34" s="10">
        <f t="shared" si="10"/>
      </c>
      <c r="B34" s="11" t="s">
        <v>10</v>
      </c>
      <c r="C34" s="12">
        <v>4</v>
      </c>
      <c r="D34" s="10" t="s">
        <v>18</v>
      </c>
      <c r="E34" s="10" t="s">
        <v>19</v>
      </c>
      <c r="F34" s="10" t="s">
        <v>13</v>
      </c>
      <c r="G34" s="13">
        <v>41.26</v>
      </c>
      <c r="H34" s="13">
        <v>49.511999999999993</v>
      </c>
    </row>
    <row r="35">
      <c r="A35" s="6">
        <f ref="A35:A37" t="shared" si="11">="11"</f>
      </c>
      <c r="B35" s="7" t="s">
        <v>10</v>
      </c>
      <c r="C35" s="8">
        <v>4</v>
      </c>
      <c r="D35" s="6" t="s">
        <v>16</v>
      </c>
      <c r="E35" s="6" t="s">
        <v>17</v>
      </c>
      <c r="F35" s="6" t="s">
        <v>13</v>
      </c>
      <c r="G35" s="9">
        <v>33.1</v>
      </c>
      <c r="H35" s="9">
        <v>39.72</v>
      </c>
    </row>
    <row r="36">
      <c r="A36" s="6">
        <f t="shared" si="11"/>
      </c>
      <c r="B36" s="7" t="s">
        <v>10</v>
      </c>
      <c r="C36" s="8">
        <v>4</v>
      </c>
      <c r="D36" s="6" t="s">
        <v>14</v>
      </c>
      <c r="E36" s="6" t="s">
        <v>15</v>
      </c>
      <c r="F36" s="6" t="s">
        <v>13</v>
      </c>
      <c r="G36" s="9">
        <v>33.1</v>
      </c>
      <c r="H36" s="9">
        <v>39.72</v>
      </c>
    </row>
    <row r="37">
      <c r="A37" s="6">
        <f t="shared" si="11"/>
      </c>
      <c r="B37" s="7" t="s">
        <v>10</v>
      </c>
      <c r="C37" s="8">
        <v>4</v>
      </c>
      <c r="D37" s="6" t="s">
        <v>18</v>
      </c>
      <c r="E37" s="6" t="s">
        <v>19</v>
      </c>
      <c r="F37" s="6" t="s">
        <v>13</v>
      </c>
      <c r="G37" s="9">
        <v>33.1</v>
      </c>
      <c r="H37" s="9">
        <v>39.72</v>
      </c>
    </row>
    <row r="38">
      <c r="A38" s="10">
        <f ref="A38:A40" t="shared" si="12">="12"</f>
      </c>
      <c r="B38" s="11" t="s">
        <v>10</v>
      </c>
      <c r="C38" s="12">
        <v>4</v>
      </c>
      <c r="D38" s="10" t="s">
        <v>20</v>
      </c>
      <c r="E38" s="10" t="s">
        <v>21</v>
      </c>
      <c r="F38" s="10" t="s">
        <v>13</v>
      </c>
      <c r="G38" s="13">
        <v>30.63</v>
      </c>
      <c r="H38" s="13">
        <v>36.756</v>
      </c>
    </row>
    <row r="39">
      <c r="A39" s="10">
        <f t="shared" si="12"/>
      </c>
      <c r="B39" s="11" t="s">
        <v>10</v>
      </c>
      <c r="C39" s="12">
        <v>4</v>
      </c>
      <c r="D39" s="10" t="s">
        <v>14</v>
      </c>
      <c r="E39" s="10" t="s">
        <v>15</v>
      </c>
      <c r="F39" s="10" t="s">
        <v>13</v>
      </c>
      <c r="G39" s="13">
        <v>30.63</v>
      </c>
      <c r="H39" s="13">
        <v>36.756</v>
      </c>
    </row>
    <row r="40">
      <c r="A40" s="10">
        <f t="shared" si="12"/>
      </c>
      <c r="B40" s="11" t="s">
        <v>10</v>
      </c>
      <c r="C40" s="12">
        <v>4</v>
      </c>
      <c r="D40" s="10" t="s">
        <v>18</v>
      </c>
      <c r="E40" s="10" t="s">
        <v>19</v>
      </c>
      <c r="F40" s="10" t="s">
        <v>13</v>
      </c>
      <c r="G40" s="13">
        <v>30.63</v>
      </c>
      <c r="H40" s="13">
        <v>36.756</v>
      </c>
    </row>
    <row r="41">
      <c r="A41" s="6">
        <f ref="A41:A43" t="shared" si="13">="13"</f>
      </c>
      <c r="B41" s="7" t="s">
        <v>10</v>
      </c>
      <c r="C41" s="8">
        <v>4</v>
      </c>
      <c r="D41" s="6" t="s">
        <v>11</v>
      </c>
      <c r="E41" s="6" t="s">
        <v>12</v>
      </c>
      <c r="F41" s="6" t="s">
        <v>13</v>
      </c>
      <c r="G41" s="9">
        <v>22.05</v>
      </c>
      <c r="H41" s="9">
        <v>26.46</v>
      </c>
    </row>
    <row r="42">
      <c r="A42" s="6">
        <f t="shared" si="13"/>
      </c>
      <c r="B42" s="7" t="s">
        <v>10</v>
      </c>
      <c r="C42" s="8">
        <v>4</v>
      </c>
      <c r="D42" s="6" t="s">
        <v>14</v>
      </c>
      <c r="E42" s="6" t="s">
        <v>15</v>
      </c>
      <c r="F42" s="6" t="s">
        <v>13</v>
      </c>
      <c r="G42" s="9">
        <v>22.05</v>
      </c>
      <c r="H42" s="9">
        <v>26.46</v>
      </c>
    </row>
    <row r="43">
      <c r="A43" s="6">
        <f t="shared" si="13"/>
      </c>
      <c r="B43" s="7" t="s">
        <v>10</v>
      </c>
      <c r="C43" s="8">
        <v>4</v>
      </c>
      <c r="D43" s="6" t="s">
        <v>18</v>
      </c>
      <c r="E43" s="6" t="s">
        <v>19</v>
      </c>
      <c r="F43" s="6" t="s">
        <v>13</v>
      </c>
      <c r="G43" s="9">
        <v>22.05</v>
      </c>
      <c r="H43" s="9">
        <v>26.46</v>
      </c>
    </row>
    <row r="44">
      <c r="A44" s="10">
        <f ref="A44:A46" t="shared" si="14">="14"</f>
      </c>
      <c r="B44" s="11" t="s">
        <v>10</v>
      </c>
      <c r="C44" s="12">
        <v>4</v>
      </c>
      <c r="D44" s="10" t="s">
        <v>16</v>
      </c>
      <c r="E44" s="10" t="s">
        <v>17</v>
      </c>
      <c r="F44" s="10" t="s">
        <v>13</v>
      </c>
      <c r="G44" s="13">
        <v>29.61</v>
      </c>
      <c r="H44" s="13">
        <v>35.532</v>
      </c>
    </row>
    <row r="45">
      <c r="A45" s="10">
        <f t="shared" si="14"/>
      </c>
      <c r="B45" s="11" t="s">
        <v>10</v>
      </c>
      <c r="C45" s="12">
        <v>4</v>
      </c>
      <c r="D45" s="10" t="s">
        <v>14</v>
      </c>
      <c r="E45" s="10" t="s">
        <v>15</v>
      </c>
      <c r="F45" s="10" t="s">
        <v>13</v>
      </c>
      <c r="G45" s="13">
        <v>29.61</v>
      </c>
      <c r="H45" s="13">
        <v>35.532</v>
      </c>
    </row>
    <row r="46">
      <c r="A46" s="10">
        <f t="shared" si="14"/>
      </c>
      <c r="B46" s="11" t="s">
        <v>10</v>
      </c>
      <c r="C46" s="12">
        <v>4</v>
      </c>
      <c r="D46" s="10" t="s">
        <v>18</v>
      </c>
      <c r="E46" s="10" t="s">
        <v>19</v>
      </c>
      <c r="F46" s="10" t="s">
        <v>13</v>
      </c>
      <c r="G46" s="13">
        <v>29.61</v>
      </c>
      <c r="H46" s="13">
        <v>35.532</v>
      </c>
    </row>
    <row r="47">
      <c r="A47" s="6">
        <f ref="A47:A49" t="shared" si="15">="15"</f>
      </c>
      <c r="B47" s="7" t="s">
        <v>10</v>
      </c>
      <c r="C47" s="8">
        <v>6</v>
      </c>
      <c r="D47" s="6" t="s">
        <v>20</v>
      </c>
      <c r="E47" s="6" t="s">
        <v>21</v>
      </c>
      <c r="F47" s="6" t="s">
        <v>13</v>
      </c>
      <c r="G47" s="9">
        <v>41.81</v>
      </c>
      <c r="H47" s="9">
        <v>50.172000000000004</v>
      </c>
    </row>
    <row r="48">
      <c r="A48" s="6">
        <f t="shared" si="15"/>
      </c>
      <c r="B48" s="7" t="s">
        <v>10</v>
      </c>
      <c r="C48" s="8">
        <v>6</v>
      </c>
      <c r="D48" s="6" t="s">
        <v>14</v>
      </c>
      <c r="E48" s="6" t="s">
        <v>15</v>
      </c>
      <c r="F48" s="6" t="s">
        <v>13</v>
      </c>
      <c r="G48" s="9">
        <v>41.81</v>
      </c>
      <c r="H48" s="9">
        <v>50.172000000000004</v>
      </c>
    </row>
    <row r="49">
      <c r="A49" s="6">
        <f t="shared" si="15"/>
      </c>
      <c r="B49" s="7" t="s">
        <v>10</v>
      </c>
      <c r="C49" s="8">
        <v>6</v>
      </c>
      <c r="D49" s="6" t="s">
        <v>18</v>
      </c>
      <c r="E49" s="6" t="s">
        <v>19</v>
      </c>
      <c r="F49" s="6" t="s">
        <v>13</v>
      </c>
      <c r="G49" s="9">
        <v>41.81</v>
      </c>
      <c r="H49" s="9">
        <v>50.172000000000004</v>
      </c>
    </row>
    <row r="50">
      <c r="A50" s="10">
        <f ref="A50:A52" t="shared" si="16">="16"</f>
      </c>
      <c r="B50" s="11" t="s">
        <v>10</v>
      </c>
      <c r="C50" s="12">
        <v>4</v>
      </c>
      <c r="D50" s="10" t="s">
        <v>11</v>
      </c>
      <c r="E50" s="10" t="s">
        <v>12</v>
      </c>
      <c r="F50" s="10" t="s">
        <v>13</v>
      </c>
      <c r="G50" s="13">
        <v>30.26</v>
      </c>
      <c r="H50" s="13">
        <v>36.312</v>
      </c>
    </row>
    <row r="51">
      <c r="A51" s="10">
        <f t="shared" si="16"/>
      </c>
      <c r="B51" s="11" t="s">
        <v>10</v>
      </c>
      <c r="C51" s="12">
        <v>4</v>
      </c>
      <c r="D51" s="10" t="s">
        <v>14</v>
      </c>
      <c r="E51" s="10" t="s">
        <v>15</v>
      </c>
      <c r="F51" s="10" t="s">
        <v>13</v>
      </c>
      <c r="G51" s="13">
        <v>30.26</v>
      </c>
      <c r="H51" s="13">
        <v>36.312</v>
      </c>
    </row>
    <row r="52">
      <c r="A52" s="10">
        <f t="shared" si="16"/>
      </c>
      <c r="B52" s="11" t="s">
        <v>10</v>
      </c>
      <c r="C52" s="12">
        <v>4</v>
      </c>
      <c r="D52" s="10" t="s">
        <v>18</v>
      </c>
      <c r="E52" s="10" t="s">
        <v>19</v>
      </c>
      <c r="F52" s="10" t="s">
        <v>13</v>
      </c>
      <c r="G52" s="13">
        <v>30.26</v>
      </c>
      <c r="H52" s="13">
        <v>36.312</v>
      </c>
    </row>
    <row r="53">
      <c r="A53" s="6">
        <f ref="A53:A55" t="shared" si="17">="17"</f>
      </c>
      <c r="B53" s="7" t="s">
        <v>10</v>
      </c>
      <c r="C53" s="8">
        <v>4</v>
      </c>
      <c r="D53" s="6" t="s">
        <v>16</v>
      </c>
      <c r="E53" s="6" t="s">
        <v>17</v>
      </c>
      <c r="F53" s="6" t="s">
        <v>13</v>
      </c>
      <c r="G53" s="9">
        <v>28.43</v>
      </c>
      <c r="H53" s="9">
        <v>34.116</v>
      </c>
    </row>
    <row r="54">
      <c r="A54" s="6">
        <f t="shared" si="17"/>
      </c>
      <c r="B54" s="7" t="s">
        <v>10</v>
      </c>
      <c r="C54" s="8">
        <v>4</v>
      </c>
      <c r="D54" s="6" t="s">
        <v>14</v>
      </c>
      <c r="E54" s="6" t="s">
        <v>15</v>
      </c>
      <c r="F54" s="6" t="s">
        <v>13</v>
      </c>
      <c r="G54" s="9">
        <v>28.43</v>
      </c>
      <c r="H54" s="9">
        <v>34.116</v>
      </c>
    </row>
    <row r="55">
      <c r="A55" s="6">
        <f t="shared" si="17"/>
      </c>
      <c r="B55" s="7" t="s">
        <v>10</v>
      </c>
      <c r="C55" s="8">
        <v>4</v>
      </c>
      <c r="D55" s="6" t="s">
        <v>18</v>
      </c>
      <c r="E55" s="6" t="s">
        <v>19</v>
      </c>
      <c r="F55" s="6" t="s">
        <v>13</v>
      </c>
      <c r="G55" s="9">
        <v>28.43</v>
      </c>
      <c r="H55" s="9">
        <v>34.116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A53:A55"/>
    <mergeCell ref="B53:B55"/>
    <mergeCell ref="J1:O3"/>
    <mergeCell ref="A1:A3"/>
  </mergeCells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O52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86</v>
      </c>
      <c r="C1" s="4" t="s">
        <v>86</v>
      </c>
      <c r="D1" s="4" t="s">
        <v>86</v>
      </c>
      <c r="E1" s="4" t="s">
        <v>86</v>
      </c>
      <c r="F1" s="4" t="s">
        <v>86</v>
      </c>
      <c r="G1" s="4" t="s">
        <v>86</v>
      </c>
      <c r="H1" s="4" t="s">
        <v>86</v>
      </c>
      <c r="J1" s="4" t="s">
        <v>87</v>
      </c>
      <c r="K1" s="4" t="s">
        <v>87</v>
      </c>
      <c r="L1" s="4" t="s">
        <v>87</v>
      </c>
      <c r="M1" s="4" t="s">
        <v>87</v>
      </c>
      <c r="N1" s="4" t="s">
        <v>87</v>
      </c>
      <c r="O1" s="4" t="s">
        <v>87</v>
      </c>
    </row>
    <row r="2">
      <c r="B2" s="4" t="s">
        <v>86</v>
      </c>
      <c r="C2" s="4" t="s">
        <v>86</v>
      </c>
      <c r="D2" s="4" t="s">
        <v>86</v>
      </c>
      <c r="E2" s="4" t="s">
        <v>86</v>
      </c>
      <c r="F2" s="4" t="s">
        <v>86</v>
      </c>
      <c r="G2" s="4" t="s">
        <v>86</v>
      </c>
      <c r="H2" s="4" t="s">
        <v>86</v>
      </c>
      <c r="J2" s="4" t="s">
        <v>87</v>
      </c>
      <c r="K2" s="4" t="s">
        <v>87</v>
      </c>
      <c r="L2" s="4" t="s">
        <v>87</v>
      </c>
      <c r="M2" s="4" t="s">
        <v>87</v>
      </c>
      <c r="N2" s="4" t="s">
        <v>87</v>
      </c>
      <c r="O2" s="4" t="s">
        <v>87</v>
      </c>
    </row>
    <row r="3">
      <c r="B3" s="4" t="s">
        <v>86</v>
      </c>
      <c r="C3" s="4" t="s">
        <v>86</v>
      </c>
      <c r="D3" s="4" t="s">
        <v>86</v>
      </c>
      <c r="E3" s="4" t="s">
        <v>86</v>
      </c>
      <c r="F3" s="4" t="s">
        <v>86</v>
      </c>
      <c r="G3" s="4" t="s">
        <v>86</v>
      </c>
      <c r="H3" s="4" t="s">
        <v>86</v>
      </c>
      <c r="J3" s="4" t="s">
        <v>87</v>
      </c>
      <c r="K3" s="4" t="s">
        <v>87</v>
      </c>
      <c r="L3" s="4" t="s">
        <v>87</v>
      </c>
      <c r="M3" s="4" t="s">
        <v>87</v>
      </c>
      <c r="N3" s="4" t="s">
        <v>87</v>
      </c>
      <c r="O3" s="4" t="s">
        <v>87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="2"</f>
      </c>
      <c r="B5" s="7" t="s">
        <v>79</v>
      </c>
      <c r="C5" s="8">
        <v>2.5</v>
      </c>
      <c r="D5" s="6" t="s">
        <v>11</v>
      </c>
      <c r="E5" s="6" t="s">
        <v>12</v>
      </c>
      <c r="F5" s="6" t="s">
        <v>13</v>
      </c>
      <c r="G5" s="9">
        <v>12.43</v>
      </c>
      <c r="H5" s="9">
        <v>14.915999999999999</v>
      </c>
      <c r="J5" s="8">
        <v>2.5</v>
      </c>
      <c r="K5" s="6" t="s">
        <v>11</v>
      </c>
      <c r="L5" s="6" t="s">
        <v>12</v>
      </c>
      <c r="M5" s="6" t="s">
        <v>13</v>
      </c>
      <c r="N5" s="9">
        <v>42.607429947255653</v>
      </c>
      <c r="O5" s="9">
        <v>51.128915936706782</v>
      </c>
    </row>
    <row r="6">
      <c r="A6" s="6">
        <f t="shared" si="1"/>
      </c>
      <c r="B6" s="7" t="s">
        <v>79</v>
      </c>
      <c r="C6" s="8">
        <v>2.5</v>
      </c>
      <c r="D6" s="6" t="s">
        <v>14</v>
      </c>
      <c r="E6" s="6" t="s">
        <v>15</v>
      </c>
      <c r="F6" s="6" t="s">
        <v>13</v>
      </c>
      <c r="G6" s="9">
        <v>33.4</v>
      </c>
      <c r="H6" s="9">
        <v>40.08</v>
      </c>
      <c r="J6" s="12">
        <v>2.5</v>
      </c>
      <c r="K6" s="10" t="s">
        <v>16</v>
      </c>
      <c r="L6" s="10" t="s">
        <v>17</v>
      </c>
      <c r="M6" s="10" t="s">
        <v>13</v>
      </c>
      <c r="N6" s="13">
        <v>76.900511217939965</v>
      </c>
      <c r="O6" s="13">
        <v>92.280613461527949</v>
      </c>
    </row>
    <row r="7">
      <c r="A7" s="6">
        <f t="shared" si="1"/>
      </c>
      <c r="B7" s="7" t="s">
        <v>79</v>
      </c>
      <c r="C7" s="8">
        <v>2.5</v>
      </c>
      <c r="D7" s="6" t="s">
        <v>80</v>
      </c>
      <c r="E7" s="6" t="s">
        <v>81</v>
      </c>
      <c r="F7" s="6" t="s">
        <v>13</v>
      </c>
      <c r="G7" s="9">
        <v>35.27</v>
      </c>
      <c r="H7" s="9">
        <v>42.324000000000005</v>
      </c>
      <c r="J7" s="8">
        <v>2.5</v>
      </c>
      <c r="K7" s="6" t="s">
        <v>20</v>
      </c>
      <c r="L7" s="6" t="s">
        <v>21</v>
      </c>
      <c r="M7" s="6" t="s">
        <v>13</v>
      </c>
      <c r="N7" s="9">
        <v>28.825051870860108</v>
      </c>
      <c r="O7" s="9">
        <v>34.590062245032129</v>
      </c>
    </row>
    <row r="8">
      <c r="A8" s="10">
        <f ref="A8:A10" t="shared" si="2">="3"</f>
      </c>
      <c r="B8" s="11" t="s">
        <v>79</v>
      </c>
      <c r="C8" s="12">
        <v>2.5</v>
      </c>
      <c r="D8" s="10" t="s">
        <v>16</v>
      </c>
      <c r="E8" s="10" t="s">
        <v>17</v>
      </c>
      <c r="F8" s="10" t="s">
        <v>13</v>
      </c>
      <c r="G8" s="13">
        <v>7.33</v>
      </c>
      <c r="H8" s="13">
        <v>8.796</v>
      </c>
      <c r="J8" s="12">
        <v>2.5</v>
      </c>
      <c r="K8" s="10" t="s">
        <v>14</v>
      </c>
      <c r="L8" s="10" t="s">
        <v>15</v>
      </c>
      <c r="M8" s="10" t="s">
        <v>13</v>
      </c>
      <c r="N8" s="13">
        <v>169.30989314243413</v>
      </c>
      <c r="O8" s="13">
        <v>203.17187177092094</v>
      </c>
    </row>
    <row r="9">
      <c r="A9" s="10">
        <f t="shared" si="2"/>
      </c>
      <c r="B9" s="11" t="s">
        <v>79</v>
      </c>
      <c r="C9" s="12">
        <v>2.5</v>
      </c>
      <c r="D9" s="10" t="s">
        <v>14</v>
      </c>
      <c r="E9" s="10" t="s">
        <v>15</v>
      </c>
      <c r="F9" s="10" t="s">
        <v>13</v>
      </c>
      <c r="G9" s="13">
        <v>7.33</v>
      </c>
      <c r="H9" s="13">
        <v>8.796</v>
      </c>
      <c r="J9" s="8">
        <v>2.5</v>
      </c>
      <c r="K9" s="6" t="s">
        <v>18</v>
      </c>
      <c r="L9" s="6" t="s">
        <v>19</v>
      </c>
      <c r="M9" s="6" t="s">
        <v>13</v>
      </c>
      <c r="N9" s="9">
        <v>135.90724731045907</v>
      </c>
      <c r="O9" s="9">
        <v>163.08869677255089</v>
      </c>
    </row>
    <row r="10">
      <c r="A10" s="10">
        <f t="shared" si="2"/>
      </c>
      <c r="B10" s="11" t="s">
        <v>79</v>
      </c>
      <c r="C10" s="12">
        <v>2.5</v>
      </c>
      <c r="D10" s="10" t="s">
        <v>18</v>
      </c>
      <c r="E10" s="10" t="s">
        <v>19</v>
      </c>
      <c r="F10" s="10" t="s">
        <v>13</v>
      </c>
      <c r="G10" s="13">
        <v>7.33</v>
      </c>
      <c r="H10" s="13">
        <v>8.796</v>
      </c>
      <c r="J10" s="12">
        <v>2.5</v>
      </c>
      <c r="K10" s="10" t="s">
        <v>80</v>
      </c>
      <c r="L10" s="10" t="s">
        <v>81</v>
      </c>
      <c r="M10" s="10" t="s">
        <v>13</v>
      </c>
      <c r="N10" s="13">
        <v>35.269636824328991</v>
      </c>
      <c r="O10" s="13">
        <v>42.323564189194791</v>
      </c>
    </row>
    <row r="11">
      <c r="A11" s="6">
        <f ref="A11:A13" t="shared" si="3">="4"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16.13</v>
      </c>
      <c r="H11" s="9">
        <v>19.355999999999998</v>
      </c>
      <c r="J11" s="8">
        <v>4</v>
      </c>
      <c r="K11" s="6" t="s">
        <v>11</v>
      </c>
      <c r="L11" s="6" t="s">
        <v>12</v>
      </c>
      <c r="M11" s="6" t="s">
        <v>13</v>
      </c>
      <c r="N11" s="9">
        <v>21.525285036085229</v>
      </c>
      <c r="O11" s="9">
        <v>25.830342043302274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16.13</v>
      </c>
      <c r="H12" s="9">
        <v>19.355999999999998</v>
      </c>
      <c r="J12" s="12">
        <v>4</v>
      </c>
      <c r="K12" s="10" t="s">
        <v>20</v>
      </c>
      <c r="L12" s="10" t="s">
        <v>21</v>
      </c>
      <c r="M12" s="10" t="s">
        <v>13</v>
      </c>
      <c r="N12" s="13">
        <v>16.131785036085233</v>
      </c>
      <c r="O12" s="13">
        <v>19.35814204330228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16.13</v>
      </c>
      <c r="H13" s="9">
        <v>19.355999999999998</v>
      </c>
      <c r="J13" s="8">
        <v>4</v>
      </c>
      <c r="K13" s="6" t="s">
        <v>14</v>
      </c>
      <c r="L13" s="6" t="s">
        <v>15</v>
      </c>
      <c r="M13" s="6" t="s">
        <v>13</v>
      </c>
      <c r="N13" s="9">
        <v>37.657070072170463</v>
      </c>
      <c r="O13" s="9">
        <v>45.188484086604554</v>
      </c>
    </row>
    <row r="14">
      <c r="A14" s="10">
        <f ref="A14:A16" t="shared" si="4">="5"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21.53</v>
      </c>
      <c r="H14" s="13">
        <v>25.836000000000002</v>
      </c>
      <c r="J14" s="12">
        <v>4</v>
      </c>
      <c r="K14" s="10" t="s">
        <v>18</v>
      </c>
      <c r="L14" s="10" t="s">
        <v>19</v>
      </c>
      <c r="M14" s="10" t="s">
        <v>13</v>
      </c>
      <c r="N14" s="13">
        <v>37.657070072170463</v>
      </c>
      <c r="O14" s="13">
        <v>45.188484086604554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21.53</v>
      </c>
      <c r="H15" s="13">
        <v>25.836000000000002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21.53</v>
      </c>
      <c r="H16" s="13">
        <v>25.836000000000002</v>
      </c>
    </row>
    <row r="17">
      <c r="A17" s="6">
        <f ref="A17:A19" t="shared" si="5">="6"</f>
      </c>
      <c r="B17" s="7" t="s">
        <v>79</v>
      </c>
      <c r="C17" s="8">
        <v>2.5</v>
      </c>
      <c r="D17" s="6" t="s">
        <v>16</v>
      </c>
      <c r="E17" s="6" t="s">
        <v>17</v>
      </c>
      <c r="F17" s="6" t="s">
        <v>13</v>
      </c>
      <c r="G17" s="9">
        <v>12.5</v>
      </c>
      <c r="H17" s="9">
        <v>15</v>
      </c>
    </row>
    <row r="18">
      <c r="A18" s="6">
        <f t="shared" si="5"/>
      </c>
      <c r="B18" s="7" t="s">
        <v>79</v>
      </c>
      <c r="C18" s="8">
        <v>2.5</v>
      </c>
      <c r="D18" s="6" t="s">
        <v>14</v>
      </c>
      <c r="E18" s="6" t="s">
        <v>15</v>
      </c>
      <c r="F18" s="6" t="s">
        <v>13</v>
      </c>
      <c r="G18" s="9">
        <v>12.5</v>
      </c>
      <c r="H18" s="9">
        <v>15</v>
      </c>
    </row>
    <row r="19">
      <c r="A19" s="6">
        <f t="shared" si="5"/>
      </c>
      <c r="B19" s="7" t="s">
        <v>79</v>
      </c>
      <c r="C19" s="8">
        <v>2.5</v>
      </c>
      <c r="D19" s="6" t="s">
        <v>18</v>
      </c>
      <c r="E19" s="6" t="s">
        <v>19</v>
      </c>
      <c r="F19" s="6" t="s">
        <v>13</v>
      </c>
      <c r="G19" s="9">
        <v>12.5</v>
      </c>
      <c r="H19" s="9">
        <v>15</v>
      </c>
    </row>
    <row r="20">
      <c r="A20" s="10">
        <f ref="A20:A22" t="shared" si="6">="7"</f>
      </c>
      <c r="B20" s="11" t="s">
        <v>79</v>
      </c>
      <c r="C20" s="12">
        <v>2.5</v>
      </c>
      <c r="D20" s="10" t="s">
        <v>20</v>
      </c>
      <c r="E20" s="10" t="s">
        <v>21</v>
      </c>
      <c r="F20" s="10" t="s">
        <v>13</v>
      </c>
      <c r="G20" s="13">
        <v>11.54</v>
      </c>
      <c r="H20" s="13">
        <v>13.847999999999999</v>
      </c>
    </row>
    <row r="21">
      <c r="A21" s="10">
        <f t="shared" si="6"/>
      </c>
      <c r="B21" s="11" t="s">
        <v>79</v>
      </c>
      <c r="C21" s="12">
        <v>2.5</v>
      </c>
      <c r="D21" s="10" t="s">
        <v>14</v>
      </c>
      <c r="E21" s="10" t="s">
        <v>15</v>
      </c>
      <c r="F21" s="10" t="s">
        <v>13</v>
      </c>
      <c r="G21" s="13">
        <v>11.54</v>
      </c>
      <c r="H21" s="13">
        <v>13.847999999999999</v>
      </c>
    </row>
    <row r="22">
      <c r="A22" s="10">
        <f t="shared" si="6"/>
      </c>
      <c r="B22" s="11" t="s">
        <v>79</v>
      </c>
      <c r="C22" s="12">
        <v>2.5</v>
      </c>
      <c r="D22" s="10" t="s">
        <v>18</v>
      </c>
      <c r="E22" s="10" t="s">
        <v>19</v>
      </c>
      <c r="F22" s="10" t="s">
        <v>13</v>
      </c>
      <c r="G22" s="13">
        <v>11.54</v>
      </c>
      <c r="H22" s="13">
        <v>13.847999999999999</v>
      </c>
    </row>
    <row r="23">
      <c r="A23" s="6">
        <f ref="A23:A25" t="shared" si="7">="8"</f>
      </c>
      <c r="B23" s="7" t="s">
        <v>79</v>
      </c>
      <c r="C23" s="8">
        <v>2.5</v>
      </c>
      <c r="D23" s="6" t="s">
        <v>11</v>
      </c>
      <c r="E23" s="6" t="s">
        <v>12</v>
      </c>
      <c r="F23" s="6" t="s">
        <v>13</v>
      </c>
      <c r="G23" s="9">
        <v>0.72</v>
      </c>
      <c r="H23" s="9">
        <v>0.864</v>
      </c>
    </row>
    <row r="24">
      <c r="A24" s="6">
        <f t="shared" si="7"/>
      </c>
      <c r="B24" s="7" t="s">
        <v>79</v>
      </c>
      <c r="C24" s="8">
        <v>2.5</v>
      </c>
      <c r="D24" s="6" t="s">
        <v>14</v>
      </c>
      <c r="E24" s="6" t="s">
        <v>15</v>
      </c>
      <c r="F24" s="6" t="s">
        <v>13</v>
      </c>
      <c r="G24" s="9">
        <v>0.72</v>
      </c>
      <c r="H24" s="9">
        <v>0.864</v>
      </c>
    </row>
    <row r="25">
      <c r="A25" s="6">
        <f t="shared" si="7"/>
      </c>
      <c r="B25" s="7" t="s">
        <v>79</v>
      </c>
      <c r="C25" s="8">
        <v>2.5</v>
      </c>
      <c r="D25" s="6" t="s">
        <v>18</v>
      </c>
      <c r="E25" s="6" t="s">
        <v>19</v>
      </c>
      <c r="F25" s="6" t="s">
        <v>13</v>
      </c>
      <c r="G25" s="9">
        <v>0.72</v>
      </c>
      <c r="H25" s="9">
        <v>0.864</v>
      </c>
    </row>
    <row r="26">
      <c r="A26" s="10">
        <f ref="A26:A28" t="shared" si="8">="9"</f>
      </c>
      <c r="B26" s="11" t="s">
        <v>79</v>
      </c>
      <c r="C26" s="12">
        <v>2.5</v>
      </c>
      <c r="D26" s="10" t="s">
        <v>16</v>
      </c>
      <c r="E26" s="10" t="s">
        <v>17</v>
      </c>
      <c r="F26" s="10" t="s">
        <v>13</v>
      </c>
      <c r="G26" s="13">
        <v>14.17</v>
      </c>
      <c r="H26" s="13">
        <v>17.003999999999998</v>
      </c>
    </row>
    <row r="27">
      <c r="A27" s="10">
        <f t="shared" si="8"/>
      </c>
      <c r="B27" s="11" t="s">
        <v>79</v>
      </c>
      <c r="C27" s="12">
        <v>2.5</v>
      </c>
      <c r="D27" s="10" t="s">
        <v>14</v>
      </c>
      <c r="E27" s="10" t="s">
        <v>15</v>
      </c>
      <c r="F27" s="10" t="s">
        <v>13</v>
      </c>
      <c r="G27" s="13">
        <v>14.17</v>
      </c>
      <c r="H27" s="13">
        <v>17.003999999999998</v>
      </c>
    </row>
    <row r="28">
      <c r="A28" s="10">
        <f t="shared" si="8"/>
      </c>
      <c r="B28" s="11" t="s">
        <v>79</v>
      </c>
      <c r="C28" s="12">
        <v>2.5</v>
      </c>
      <c r="D28" s="10" t="s">
        <v>18</v>
      </c>
      <c r="E28" s="10" t="s">
        <v>19</v>
      </c>
      <c r="F28" s="10" t="s">
        <v>13</v>
      </c>
      <c r="G28" s="13">
        <v>14.17</v>
      </c>
      <c r="H28" s="13">
        <v>17.003999999999998</v>
      </c>
    </row>
    <row r="29">
      <c r="A29" s="6">
        <f ref="A29:A31" t="shared" si="9">="10"</f>
      </c>
      <c r="B29" s="7" t="s">
        <v>79</v>
      </c>
      <c r="C29" s="8">
        <v>2.5</v>
      </c>
      <c r="D29" s="6" t="s">
        <v>20</v>
      </c>
      <c r="E29" s="6" t="s">
        <v>21</v>
      </c>
      <c r="F29" s="6" t="s">
        <v>13</v>
      </c>
      <c r="G29" s="9">
        <v>2.92</v>
      </c>
      <c r="H29" s="9">
        <v>3.504</v>
      </c>
    </row>
    <row r="30">
      <c r="A30" s="6">
        <f t="shared" si="9"/>
      </c>
      <c r="B30" s="7" t="s">
        <v>79</v>
      </c>
      <c r="C30" s="8">
        <v>2.5</v>
      </c>
      <c r="D30" s="6" t="s">
        <v>14</v>
      </c>
      <c r="E30" s="6" t="s">
        <v>15</v>
      </c>
      <c r="F30" s="6" t="s">
        <v>13</v>
      </c>
      <c r="G30" s="9">
        <v>2.92</v>
      </c>
      <c r="H30" s="9">
        <v>3.504</v>
      </c>
    </row>
    <row r="31">
      <c r="A31" s="6">
        <f t="shared" si="9"/>
      </c>
      <c r="B31" s="7" t="s">
        <v>79</v>
      </c>
      <c r="C31" s="8">
        <v>2.5</v>
      </c>
      <c r="D31" s="6" t="s">
        <v>18</v>
      </c>
      <c r="E31" s="6" t="s">
        <v>19</v>
      </c>
      <c r="F31" s="6" t="s">
        <v>13</v>
      </c>
      <c r="G31" s="9">
        <v>2.92</v>
      </c>
      <c r="H31" s="9">
        <v>3.504</v>
      </c>
    </row>
    <row r="32">
      <c r="A32" s="10">
        <f ref="A32:A34" t="shared" si="10">="11"</f>
      </c>
      <c r="B32" s="11" t="s">
        <v>79</v>
      </c>
      <c r="C32" s="12">
        <v>2.5</v>
      </c>
      <c r="D32" s="10" t="s">
        <v>11</v>
      </c>
      <c r="E32" s="10" t="s">
        <v>12</v>
      </c>
      <c r="F32" s="10" t="s">
        <v>13</v>
      </c>
      <c r="G32" s="13">
        <v>7.65</v>
      </c>
      <c r="H32" s="13">
        <v>9.18</v>
      </c>
    </row>
    <row r="33">
      <c r="A33" s="10">
        <f t="shared" si="10"/>
      </c>
      <c r="B33" s="11" t="s">
        <v>79</v>
      </c>
      <c r="C33" s="12">
        <v>2.5</v>
      </c>
      <c r="D33" s="10" t="s">
        <v>14</v>
      </c>
      <c r="E33" s="10" t="s">
        <v>15</v>
      </c>
      <c r="F33" s="10" t="s">
        <v>13</v>
      </c>
      <c r="G33" s="13">
        <v>7.65</v>
      </c>
      <c r="H33" s="13">
        <v>9.18</v>
      </c>
    </row>
    <row r="34">
      <c r="A34" s="10">
        <f t="shared" si="10"/>
      </c>
      <c r="B34" s="11" t="s">
        <v>79</v>
      </c>
      <c r="C34" s="12">
        <v>2.5</v>
      </c>
      <c r="D34" s="10" t="s">
        <v>18</v>
      </c>
      <c r="E34" s="10" t="s">
        <v>19</v>
      </c>
      <c r="F34" s="10" t="s">
        <v>13</v>
      </c>
      <c r="G34" s="13">
        <v>7.65</v>
      </c>
      <c r="H34" s="13">
        <v>9.18</v>
      </c>
    </row>
    <row r="35">
      <c r="A35" s="6">
        <f ref="A35:A37" t="shared" si="11">="12"</f>
      </c>
      <c r="B35" s="7" t="s">
        <v>79</v>
      </c>
      <c r="C35" s="8">
        <v>2.5</v>
      </c>
      <c r="D35" s="6" t="s">
        <v>16</v>
      </c>
      <c r="E35" s="6" t="s">
        <v>17</v>
      </c>
      <c r="F35" s="6" t="s">
        <v>13</v>
      </c>
      <c r="G35" s="9">
        <v>19.97</v>
      </c>
      <c r="H35" s="9">
        <v>23.964</v>
      </c>
    </row>
    <row r="36">
      <c r="A36" s="6">
        <f t="shared" si="11"/>
      </c>
      <c r="B36" s="7" t="s">
        <v>79</v>
      </c>
      <c r="C36" s="8">
        <v>2.5</v>
      </c>
      <c r="D36" s="6" t="s">
        <v>14</v>
      </c>
      <c r="E36" s="6" t="s">
        <v>15</v>
      </c>
      <c r="F36" s="6" t="s">
        <v>13</v>
      </c>
      <c r="G36" s="9">
        <v>19.97</v>
      </c>
      <c r="H36" s="9">
        <v>23.964</v>
      </c>
    </row>
    <row r="37">
      <c r="A37" s="6">
        <f t="shared" si="11"/>
      </c>
      <c r="B37" s="7" t="s">
        <v>79</v>
      </c>
      <c r="C37" s="8">
        <v>2.5</v>
      </c>
      <c r="D37" s="6" t="s">
        <v>18</v>
      </c>
      <c r="E37" s="6" t="s">
        <v>19</v>
      </c>
      <c r="F37" s="6" t="s">
        <v>13</v>
      </c>
      <c r="G37" s="9">
        <v>19.97</v>
      </c>
      <c r="H37" s="9">
        <v>23.964</v>
      </c>
    </row>
    <row r="38">
      <c r="A38" s="10">
        <f ref="A38:A40" t="shared" si="12">="13"</f>
      </c>
      <c r="B38" s="11" t="s">
        <v>79</v>
      </c>
      <c r="C38" s="12">
        <v>2.5</v>
      </c>
      <c r="D38" s="10" t="s">
        <v>20</v>
      </c>
      <c r="E38" s="10" t="s">
        <v>21</v>
      </c>
      <c r="F38" s="10" t="s">
        <v>13</v>
      </c>
      <c r="G38" s="13">
        <v>14.36</v>
      </c>
      <c r="H38" s="13">
        <v>17.232</v>
      </c>
    </row>
    <row r="39">
      <c r="A39" s="10">
        <f t="shared" si="12"/>
      </c>
      <c r="B39" s="11" t="s">
        <v>79</v>
      </c>
      <c r="C39" s="12">
        <v>2.5</v>
      </c>
      <c r="D39" s="10" t="s">
        <v>14</v>
      </c>
      <c r="E39" s="10" t="s">
        <v>15</v>
      </c>
      <c r="F39" s="10" t="s">
        <v>13</v>
      </c>
      <c r="G39" s="13">
        <v>14.36</v>
      </c>
      <c r="H39" s="13">
        <v>17.232</v>
      </c>
    </row>
    <row r="40">
      <c r="A40" s="10">
        <f t="shared" si="12"/>
      </c>
      <c r="B40" s="11" t="s">
        <v>79</v>
      </c>
      <c r="C40" s="12">
        <v>2.5</v>
      </c>
      <c r="D40" s="10" t="s">
        <v>18</v>
      </c>
      <c r="E40" s="10" t="s">
        <v>19</v>
      </c>
      <c r="F40" s="10" t="s">
        <v>13</v>
      </c>
      <c r="G40" s="13">
        <v>14.36</v>
      </c>
      <c r="H40" s="13">
        <v>17.232</v>
      </c>
    </row>
    <row r="41">
      <c r="A41" s="6">
        <f ref="A41:A43" t="shared" si="13">="14"</f>
      </c>
      <c r="B41" s="7" t="s">
        <v>79</v>
      </c>
      <c r="C41" s="8">
        <v>2.5</v>
      </c>
      <c r="D41" s="6" t="s">
        <v>11</v>
      </c>
      <c r="E41" s="6" t="s">
        <v>12</v>
      </c>
      <c r="F41" s="6" t="s">
        <v>13</v>
      </c>
      <c r="G41" s="9">
        <v>21.81</v>
      </c>
      <c r="H41" s="9">
        <v>26.171999999999997</v>
      </c>
    </row>
    <row r="42">
      <c r="A42" s="6">
        <f t="shared" si="13"/>
      </c>
      <c r="B42" s="7" t="s">
        <v>79</v>
      </c>
      <c r="C42" s="8">
        <v>2.5</v>
      </c>
      <c r="D42" s="6" t="s">
        <v>14</v>
      </c>
      <c r="E42" s="6" t="s">
        <v>15</v>
      </c>
      <c r="F42" s="6" t="s">
        <v>13</v>
      </c>
      <c r="G42" s="9">
        <v>21.81</v>
      </c>
      <c r="H42" s="9">
        <v>26.171999999999997</v>
      </c>
    </row>
    <row r="43">
      <c r="A43" s="6">
        <f t="shared" si="13"/>
      </c>
      <c r="B43" s="7" t="s">
        <v>79</v>
      </c>
      <c r="C43" s="8">
        <v>2.5</v>
      </c>
      <c r="D43" s="6" t="s">
        <v>18</v>
      </c>
      <c r="E43" s="6" t="s">
        <v>19</v>
      </c>
      <c r="F43" s="6" t="s">
        <v>13</v>
      </c>
      <c r="G43" s="9">
        <v>21.81</v>
      </c>
      <c r="H43" s="9">
        <v>26.171999999999997</v>
      </c>
    </row>
    <row r="44">
      <c r="A44" s="10">
        <f ref="A44:A46" t="shared" si="14">="15"</f>
      </c>
      <c r="B44" s="11" t="s">
        <v>79</v>
      </c>
      <c r="C44" s="12">
        <v>2.5</v>
      </c>
      <c r="D44" s="10" t="s">
        <v>16</v>
      </c>
      <c r="E44" s="10" t="s">
        <v>17</v>
      </c>
      <c r="F44" s="10" t="s">
        <v>13</v>
      </c>
      <c r="G44" s="13">
        <v>0.48</v>
      </c>
      <c r="H44" s="13">
        <v>0.576</v>
      </c>
    </row>
    <row r="45">
      <c r="A45" s="10">
        <f t="shared" si="14"/>
      </c>
      <c r="B45" s="11" t="s">
        <v>79</v>
      </c>
      <c r="C45" s="12">
        <v>2.5</v>
      </c>
      <c r="D45" s="10" t="s">
        <v>14</v>
      </c>
      <c r="E45" s="10" t="s">
        <v>15</v>
      </c>
      <c r="F45" s="10" t="s">
        <v>13</v>
      </c>
      <c r="G45" s="13">
        <v>0.48</v>
      </c>
      <c r="H45" s="13">
        <v>0.576</v>
      </c>
    </row>
    <row r="46">
      <c r="A46" s="10">
        <f t="shared" si="14"/>
      </c>
      <c r="B46" s="11" t="s">
        <v>79</v>
      </c>
      <c r="C46" s="12">
        <v>2.5</v>
      </c>
      <c r="D46" s="10" t="s">
        <v>18</v>
      </c>
      <c r="E46" s="10" t="s">
        <v>19</v>
      </c>
      <c r="F46" s="10" t="s">
        <v>13</v>
      </c>
      <c r="G46" s="13">
        <v>0.48</v>
      </c>
      <c r="H46" s="13">
        <v>0.576</v>
      </c>
    </row>
    <row r="47">
      <c r="A47" s="6">
        <f ref="A47:A49" t="shared" si="15">="18"</f>
      </c>
      <c r="B47" s="7" t="s">
        <v>79</v>
      </c>
      <c r="C47" s="8">
        <v>2.5</v>
      </c>
      <c r="D47" s="6" t="s">
        <v>16</v>
      </c>
      <c r="E47" s="6" t="s">
        <v>17</v>
      </c>
      <c r="F47" s="6" t="s">
        <v>13</v>
      </c>
      <c r="G47" s="9">
        <v>4.93</v>
      </c>
      <c r="H47" s="9">
        <v>5.9159999999999995</v>
      </c>
    </row>
    <row r="48">
      <c r="A48" s="6">
        <f t="shared" si="15"/>
      </c>
      <c r="B48" s="7" t="s">
        <v>79</v>
      </c>
      <c r="C48" s="8">
        <v>2.5</v>
      </c>
      <c r="D48" s="6" t="s">
        <v>14</v>
      </c>
      <c r="E48" s="6" t="s">
        <v>15</v>
      </c>
      <c r="F48" s="6" t="s">
        <v>13</v>
      </c>
      <c r="G48" s="9">
        <v>4.93</v>
      </c>
      <c r="H48" s="9">
        <v>5.9159999999999995</v>
      </c>
    </row>
    <row r="49">
      <c r="A49" s="6">
        <f t="shared" si="15"/>
      </c>
      <c r="B49" s="7" t="s">
        <v>79</v>
      </c>
      <c r="C49" s="8">
        <v>2.5</v>
      </c>
      <c r="D49" s="6" t="s">
        <v>18</v>
      </c>
      <c r="E49" s="6" t="s">
        <v>19</v>
      </c>
      <c r="F49" s="6" t="s">
        <v>13</v>
      </c>
      <c r="G49" s="9">
        <v>4.93</v>
      </c>
      <c r="H49" s="9">
        <v>5.9159999999999995</v>
      </c>
    </row>
    <row r="50">
      <c r="A50" s="10">
        <f ref="A50:A52" t="shared" si="16">="21"</f>
      </c>
      <c r="B50" s="11" t="s">
        <v>79</v>
      </c>
      <c r="C50" s="12">
        <v>2.5</v>
      </c>
      <c r="D50" s="10" t="s">
        <v>16</v>
      </c>
      <c r="E50" s="10" t="s">
        <v>17</v>
      </c>
      <c r="F50" s="10" t="s">
        <v>13</v>
      </c>
      <c r="G50" s="13">
        <v>17.52</v>
      </c>
      <c r="H50" s="13">
        <v>21.023999999999997</v>
      </c>
    </row>
    <row r="51">
      <c r="A51" s="10">
        <f t="shared" si="16"/>
      </c>
      <c r="B51" s="11" t="s">
        <v>79</v>
      </c>
      <c r="C51" s="12">
        <v>2.5</v>
      </c>
      <c r="D51" s="10" t="s">
        <v>14</v>
      </c>
      <c r="E51" s="10" t="s">
        <v>15</v>
      </c>
      <c r="F51" s="10" t="s">
        <v>13</v>
      </c>
      <c r="G51" s="13">
        <v>17.52</v>
      </c>
      <c r="H51" s="13">
        <v>21.023999999999997</v>
      </c>
    </row>
    <row r="52">
      <c r="A52" s="10">
        <f t="shared" si="16"/>
      </c>
      <c r="B52" s="11" t="s">
        <v>79</v>
      </c>
      <c r="C52" s="12">
        <v>2.5</v>
      </c>
      <c r="D52" s="10" t="s">
        <v>18</v>
      </c>
      <c r="E52" s="10" t="s">
        <v>19</v>
      </c>
      <c r="F52" s="10" t="s">
        <v>13</v>
      </c>
      <c r="G52" s="13">
        <v>17.52</v>
      </c>
      <c r="H52" s="13">
        <v>21.023999999999997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J1:O3"/>
    <mergeCell ref="A1:A3"/>
  </mergeCells>
  <headerFooter/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1:O24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88</v>
      </c>
      <c r="C1" s="4" t="s">
        <v>88</v>
      </c>
      <c r="D1" s="4" t="s">
        <v>88</v>
      </c>
      <c r="E1" s="4" t="s">
        <v>88</v>
      </c>
      <c r="F1" s="4" t="s">
        <v>88</v>
      </c>
      <c r="G1" s="4" t="s">
        <v>88</v>
      </c>
      <c r="H1" s="4" t="s">
        <v>88</v>
      </c>
      <c r="J1" s="4" t="s">
        <v>89</v>
      </c>
      <c r="K1" s="4" t="s">
        <v>89</v>
      </c>
      <c r="L1" s="4" t="s">
        <v>89</v>
      </c>
      <c r="M1" s="4" t="s">
        <v>89</v>
      </c>
      <c r="N1" s="4" t="s">
        <v>89</v>
      </c>
      <c r="O1" s="4" t="s">
        <v>89</v>
      </c>
    </row>
    <row r="2">
      <c r="B2" s="4" t="s">
        <v>88</v>
      </c>
      <c r="C2" s="4" t="s">
        <v>88</v>
      </c>
      <c r="D2" s="4" t="s">
        <v>88</v>
      </c>
      <c r="E2" s="4" t="s">
        <v>88</v>
      </c>
      <c r="F2" s="4" t="s">
        <v>88</v>
      </c>
      <c r="G2" s="4" t="s">
        <v>88</v>
      </c>
      <c r="H2" s="4" t="s">
        <v>88</v>
      </c>
      <c r="J2" s="4" t="s">
        <v>89</v>
      </c>
      <c r="K2" s="4" t="s">
        <v>89</v>
      </c>
      <c r="L2" s="4" t="s">
        <v>89</v>
      </c>
      <c r="M2" s="4" t="s">
        <v>89</v>
      </c>
      <c r="N2" s="4" t="s">
        <v>89</v>
      </c>
      <c r="O2" s="4" t="s">
        <v>89</v>
      </c>
    </row>
    <row r="3">
      <c r="B3" s="4" t="s">
        <v>88</v>
      </c>
      <c r="C3" s="4" t="s">
        <v>88</v>
      </c>
      <c r="D3" s="4" t="s">
        <v>88</v>
      </c>
      <c r="E3" s="4" t="s">
        <v>88</v>
      </c>
      <c r="F3" s="4" t="s">
        <v>88</v>
      </c>
      <c r="G3" s="4" t="s">
        <v>88</v>
      </c>
      <c r="H3" s="4" t="s">
        <v>88</v>
      </c>
      <c r="J3" s="4" t="s">
        <v>89</v>
      </c>
      <c r="K3" s="4" t="s">
        <v>89</v>
      </c>
      <c r="L3" s="4" t="s">
        <v>89</v>
      </c>
      <c r="M3" s="4" t="s">
        <v>89</v>
      </c>
      <c r="N3" s="4" t="s">
        <v>89</v>
      </c>
      <c r="O3" s="4" t="s">
        <v>89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9" t="shared" si="1">="1,2,3"</f>
      </c>
      <c r="B5" s="7" t="s">
        <v>90</v>
      </c>
      <c r="C5" s="8">
        <v>25</v>
      </c>
      <c r="D5" s="6" t="s">
        <v>11</v>
      </c>
      <c r="E5" s="6" t="s">
        <v>12</v>
      </c>
      <c r="F5" s="6" t="s">
        <v>13</v>
      </c>
      <c r="G5" s="9">
        <v>26</v>
      </c>
      <c r="H5" s="9">
        <v>31.2</v>
      </c>
      <c r="J5" s="8">
        <v>16</v>
      </c>
      <c r="K5" s="6" t="s">
        <v>18</v>
      </c>
      <c r="L5" s="6" t="s">
        <v>19</v>
      </c>
      <c r="M5" s="6" t="s">
        <v>13</v>
      </c>
      <c r="N5" s="9">
        <v>51.300766880301495</v>
      </c>
      <c r="O5" s="9">
        <v>61.56092025636179</v>
      </c>
    </row>
    <row r="6">
      <c r="A6" s="6">
        <f t="shared" si="1"/>
      </c>
      <c r="B6" s="7" t="s">
        <v>90</v>
      </c>
      <c r="C6" s="8">
        <v>25</v>
      </c>
      <c r="D6" s="6" t="s">
        <v>16</v>
      </c>
      <c r="E6" s="6" t="s">
        <v>17</v>
      </c>
      <c r="F6" s="6" t="s">
        <v>13</v>
      </c>
      <c r="G6" s="9">
        <v>26</v>
      </c>
      <c r="H6" s="9">
        <v>31.2</v>
      </c>
      <c r="J6" s="12">
        <v>25</v>
      </c>
      <c r="K6" s="10" t="s">
        <v>11</v>
      </c>
      <c r="L6" s="10" t="s">
        <v>12</v>
      </c>
      <c r="M6" s="10" t="s">
        <v>13</v>
      </c>
      <c r="N6" s="13">
        <v>26.0001060718734</v>
      </c>
      <c r="O6" s="13">
        <v>31.20012728624808</v>
      </c>
    </row>
    <row r="7">
      <c r="A7" s="6">
        <f t="shared" si="1"/>
      </c>
      <c r="B7" s="7" t="s">
        <v>90</v>
      </c>
      <c r="C7" s="8">
        <v>25</v>
      </c>
      <c r="D7" s="6" t="s">
        <v>20</v>
      </c>
      <c r="E7" s="6" t="s">
        <v>21</v>
      </c>
      <c r="F7" s="6" t="s">
        <v>13</v>
      </c>
      <c r="G7" s="9">
        <v>26</v>
      </c>
      <c r="H7" s="9">
        <v>31.2</v>
      </c>
      <c r="J7" s="8">
        <v>25</v>
      </c>
      <c r="K7" s="6" t="s">
        <v>16</v>
      </c>
      <c r="L7" s="6" t="s">
        <v>17</v>
      </c>
      <c r="M7" s="6" t="s">
        <v>13</v>
      </c>
      <c r="N7" s="9">
        <v>26.0001060718734</v>
      </c>
      <c r="O7" s="9">
        <v>31.20012728624808</v>
      </c>
    </row>
    <row r="8">
      <c r="A8" s="6">
        <f t="shared" si="1"/>
      </c>
      <c r="B8" s="7" t="s">
        <v>90</v>
      </c>
      <c r="C8" s="8">
        <v>25</v>
      </c>
      <c r="D8" s="6" t="s">
        <v>14</v>
      </c>
      <c r="E8" s="6" t="s">
        <v>15</v>
      </c>
      <c r="F8" s="6" t="s">
        <v>13</v>
      </c>
      <c r="G8" s="9">
        <v>26</v>
      </c>
      <c r="H8" s="9">
        <v>31.2</v>
      </c>
      <c r="J8" s="12">
        <v>25</v>
      </c>
      <c r="K8" s="10" t="s">
        <v>20</v>
      </c>
      <c r="L8" s="10" t="s">
        <v>21</v>
      </c>
      <c r="M8" s="10" t="s">
        <v>13</v>
      </c>
      <c r="N8" s="13">
        <v>26.0001060718734</v>
      </c>
      <c r="O8" s="13">
        <v>31.20012728624808</v>
      </c>
    </row>
    <row r="9">
      <c r="A9" s="6">
        <f t="shared" si="1"/>
      </c>
      <c r="B9" s="7" t="s">
        <v>90</v>
      </c>
      <c r="C9" s="8">
        <v>16</v>
      </c>
      <c r="D9" s="6" t="s">
        <v>18</v>
      </c>
      <c r="E9" s="6" t="s">
        <v>19</v>
      </c>
      <c r="F9" s="6" t="s">
        <v>13</v>
      </c>
      <c r="G9" s="9">
        <v>26</v>
      </c>
      <c r="H9" s="9">
        <v>31.2</v>
      </c>
      <c r="J9" s="8">
        <v>25</v>
      </c>
      <c r="K9" s="6" t="s">
        <v>14</v>
      </c>
      <c r="L9" s="6" t="s">
        <v>15</v>
      </c>
      <c r="M9" s="6" t="s">
        <v>13</v>
      </c>
      <c r="N9" s="9">
        <v>51.300766880301495</v>
      </c>
      <c r="O9" s="9">
        <v>61.56092025636179</v>
      </c>
    </row>
    <row r="10">
      <c r="A10" s="10">
        <f ref="A10:A14" t="shared" si="2">="6,7,8"</f>
      </c>
      <c r="B10" s="11" t="s">
        <v>91</v>
      </c>
      <c r="C10" s="12">
        <v>35</v>
      </c>
      <c r="D10" s="10" t="s">
        <v>11</v>
      </c>
      <c r="E10" s="10" t="s">
        <v>12</v>
      </c>
      <c r="F10" s="10" t="s">
        <v>13</v>
      </c>
      <c r="G10" s="13">
        <v>25.3</v>
      </c>
      <c r="H10" s="13">
        <v>30.36</v>
      </c>
      <c r="J10" s="12">
        <v>35</v>
      </c>
      <c r="K10" s="10" t="s">
        <v>11</v>
      </c>
      <c r="L10" s="10" t="s">
        <v>12</v>
      </c>
      <c r="M10" s="10" t="s">
        <v>13</v>
      </c>
      <c r="N10" s="13">
        <v>25.3006608084281</v>
      </c>
      <c r="O10" s="13">
        <v>30.360792970113717</v>
      </c>
    </row>
    <row r="11">
      <c r="A11" s="10">
        <f t="shared" si="2"/>
      </c>
      <c r="B11" s="11" t="s">
        <v>91</v>
      </c>
      <c r="C11" s="12">
        <v>35</v>
      </c>
      <c r="D11" s="10" t="s">
        <v>16</v>
      </c>
      <c r="E11" s="10" t="s">
        <v>17</v>
      </c>
      <c r="F11" s="10" t="s">
        <v>13</v>
      </c>
      <c r="G11" s="13">
        <v>25.3</v>
      </c>
      <c r="H11" s="13">
        <v>30.36</v>
      </c>
      <c r="J11" s="8">
        <v>35</v>
      </c>
      <c r="K11" s="6" t="s">
        <v>16</v>
      </c>
      <c r="L11" s="6" t="s">
        <v>17</v>
      </c>
      <c r="M11" s="6" t="s">
        <v>13</v>
      </c>
      <c r="N11" s="9">
        <v>25.3006608084281</v>
      </c>
      <c r="O11" s="9">
        <v>30.360792970113717</v>
      </c>
    </row>
    <row r="12">
      <c r="A12" s="10">
        <f t="shared" si="2"/>
      </c>
      <c r="B12" s="11" t="s">
        <v>91</v>
      </c>
      <c r="C12" s="12">
        <v>35</v>
      </c>
      <c r="D12" s="10" t="s">
        <v>20</v>
      </c>
      <c r="E12" s="10" t="s">
        <v>21</v>
      </c>
      <c r="F12" s="10" t="s">
        <v>13</v>
      </c>
      <c r="G12" s="13">
        <v>25.3</v>
      </c>
      <c r="H12" s="13">
        <v>30.36</v>
      </c>
      <c r="J12" s="12">
        <v>35</v>
      </c>
      <c r="K12" s="10" t="s">
        <v>20</v>
      </c>
      <c r="L12" s="10" t="s">
        <v>21</v>
      </c>
      <c r="M12" s="10" t="s">
        <v>13</v>
      </c>
      <c r="N12" s="13">
        <v>25.3006608084281</v>
      </c>
      <c r="O12" s="13">
        <v>30.360792970113717</v>
      </c>
    </row>
    <row r="13">
      <c r="A13" s="10">
        <f t="shared" si="2"/>
      </c>
      <c r="B13" s="11" t="s">
        <v>91</v>
      </c>
      <c r="C13" s="12">
        <v>25</v>
      </c>
      <c r="D13" s="10" t="s">
        <v>14</v>
      </c>
      <c r="E13" s="10" t="s">
        <v>15</v>
      </c>
      <c r="F13" s="10" t="s">
        <v>13</v>
      </c>
      <c r="G13" s="13">
        <v>25.3</v>
      </c>
      <c r="H13" s="13">
        <v>30.36</v>
      </c>
      <c r="J13" s="8">
        <v>70</v>
      </c>
      <c r="K13" s="6" t="s">
        <v>14</v>
      </c>
      <c r="L13" s="6" t="s">
        <v>15</v>
      </c>
      <c r="M13" s="6" t="s">
        <v>13</v>
      </c>
      <c r="N13" s="9">
        <v>20.770400588220745</v>
      </c>
      <c r="O13" s="9">
        <v>24.924480705864895</v>
      </c>
    </row>
    <row r="14">
      <c r="A14" s="10">
        <f t="shared" si="2"/>
      </c>
      <c r="B14" s="11" t="s">
        <v>91</v>
      </c>
      <c r="C14" s="12">
        <v>16</v>
      </c>
      <c r="D14" s="10" t="s">
        <v>18</v>
      </c>
      <c r="E14" s="10" t="s">
        <v>19</v>
      </c>
      <c r="F14" s="10" t="s">
        <v>13</v>
      </c>
      <c r="G14" s="13">
        <v>25.3</v>
      </c>
      <c r="H14" s="13">
        <v>30.36</v>
      </c>
      <c r="J14" s="12">
        <v>70</v>
      </c>
      <c r="K14" s="10" t="s">
        <v>18</v>
      </c>
      <c r="L14" s="10" t="s">
        <v>19</v>
      </c>
      <c r="M14" s="10" t="s">
        <v>13</v>
      </c>
      <c r="N14" s="13">
        <v>20.770400588220745</v>
      </c>
      <c r="O14" s="13">
        <v>24.924480705864895</v>
      </c>
    </row>
    <row r="15">
      <c r="A15" s="6">
        <f ref="A15:A19" t="shared" si="3">="10,11,12"</f>
      </c>
      <c r="B15" s="7" t="s">
        <v>92</v>
      </c>
      <c r="C15" s="8">
        <v>120</v>
      </c>
      <c r="D15" s="6" t="s">
        <v>11</v>
      </c>
      <c r="E15" s="6" t="s">
        <v>12</v>
      </c>
      <c r="F15" s="6" t="s">
        <v>13</v>
      </c>
      <c r="G15" s="9">
        <v>20.77</v>
      </c>
      <c r="H15" s="9">
        <v>24.924</v>
      </c>
      <c r="J15" s="8">
        <v>95</v>
      </c>
      <c r="K15" s="6" t="s">
        <v>14</v>
      </c>
      <c r="L15" s="6" t="s">
        <v>15</v>
      </c>
      <c r="M15" s="6" t="s">
        <v>13</v>
      </c>
      <c r="N15" s="9">
        <v>18.286596317736318</v>
      </c>
      <c r="O15" s="9">
        <v>21.94391558128358</v>
      </c>
    </row>
    <row r="16">
      <c r="A16" s="6">
        <f t="shared" si="3"/>
      </c>
      <c r="B16" s="7" t="s">
        <v>92</v>
      </c>
      <c r="C16" s="8">
        <v>120</v>
      </c>
      <c r="D16" s="6" t="s">
        <v>16</v>
      </c>
      <c r="E16" s="6" t="s">
        <v>17</v>
      </c>
      <c r="F16" s="6" t="s">
        <v>13</v>
      </c>
      <c r="G16" s="9">
        <v>20.77</v>
      </c>
      <c r="H16" s="9">
        <v>24.924</v>
      </c>
      <c r="J16" s="12">
        <v>95</v>
      </c>
      <c r="K16" s="10" t="s">
        <v>18</v>
      </c>
      <c r="L16" s="10" t="s">
        <v>19</v>
      </c>
      <c r="M16" s="10" t="s">
        <v>13</v>
      </c>
      <c r="N16" s="13">
        <v>18.286596317736318</v>
      </c>
      <c r="O16" s="13">
        <v>21.94391558128358</v>
      </c>
    </row>
    <row r="17">
      <c r="A17" s="6">
        <f t="shared" si="3"/>
      </c>
      <c r="B17" s="7" t="s">
        <v>92</v>
      </c>
      <c r="C17" s="8">
        <v>120</v>
      </c>
      <c r="D17" s="6" t="s">
        <v>20</v>
      </c>
      <c r="E17" s="6" t="s">
        <v>21</v>
      </c>
      <c r="F17" s="6" t="s">
        <v>13</v>
      </c>
      <c r="G17" s="9">
        <v>20.77</v>
      </c>
      <c r="H17" s="9">
        <v>24.924</v>
      </c>
      <c r="J17" s="8">
        <v>120</v>
      </c>
      <c r="K17" s="6" t="s">
        <v>11</v>
      </c>
      <c r="L17" s="6" t="s">
        <v>12</v>
      </c>
      <c r="M17" s="6" t="s">
        <v>13</v>
      </c>
      <c r="N17" s="9">
        <v>20.770400588220745</v>
      </c>
      <c r="O17" s="9">
        <v>24.924480705864895</v>
      </c>
    </row>
    <row r="18">
      <c r="A18" s="6">
        <f t="shared" si="3"/>
      </c>
      <c r="B18" s="7" t="s">
        <v>92</v>
      </c>
      <c r="C18" s="8">
        <v>70</v>
      </c>
      <c r="D18" s="6" t="s">
        <v>14</v>
      </c>
      <c r="E18" s="6" t="s">
        <v>15</v>
      </c>
      <c r="F18" s="6" t="s">
        <v>13</v>
      </c>
      <c r="G18" s="9">
        <v>20.77</v>
      </c>
      <c r="H18" s="9">
        <v>24.924</v>
      </c>
      <c r="J18" s="12">
        <v>120</v>
      </c>
      <c r="K18" s="10" t="s">
        <v>16</v>
      </c>
      <c r="L18" s="10" t="s">
        <v>17</v>
      </c>
      <c r="M18" s="10" t="s">
        <v>13</v>
      </c>
      <c r="N18" s="13">
        <v>20.770400588220745</v>
      </c>
      <c r="O18" s="13">
        <v>24.924480705864895</v>
      </c>
    </row>
    <row r="19">
      <c r="A19" s="6">
        <f t="shared" si="3"/>
      </c>
      <c r="B19" s="7" t="s">
        <v>92</v>
      </c>
      <c r="C19" s="8">
        <v>70</v>
      </c>
      <c r="D19" s="6" t="s">
        <v>18</v>
      </c>
      <c r="E19" s="6" t="s">
        <v>19</v>
      </c>
      <c r="F19" s="6" t="s">
        <v>13</v>
      </c>
      <c r="G19" s="9">
        <v>20.77</v>
      </c>
      <c r="H19" s="9">
        <v>24.924</v>
      </c>
      <c r="J19" s="8">
        <v>120</v>
      </c>
      <c r="K19" s="6" t="s">
        <v>20</v>
      </c>
      <c r="L19" s="6" t="s">
        <v>21</v>
      </c>
      <c r="M19" s="6" t="s">
        <v>13</v>
      </c>
      <c r="N19" s="9">
        <v>20.770400588220745</v>
      </c>
      <c r="O19" s="9">
        <v>24.924480705864895</v>
      </c>
    </row>
    <row r="20">
      <c r="A20" s="10">
        <f ref="A20:A24" t="shared" si="4">="15,16,17"</f>
      </c>
      <c r="B20" s="11" t="s">
        <v>93</v>
      </c>
      <c r="C20" s="12">
        <v>185</v>
      </c>
      <c r="D20" s="10" t="s">
        <v>11</v>
      </c>
      <c r="E20" s="10" t="s">
        <v>12</v>
      </c>
      <c r="F20" s="10" t="s">
        <v>13</v>
      </c>
      <c r="G20" s="13">
        <v>18.29</v>
      </c>
      <c r="H20" s="13">
        <v>21.947999999999997</v>
      </c>
      <c r="J20" s="12">
        <v>185</v>
      </c>
      <c r="K20" s="10" t="s">
        <v>11</v>
      </c>
      <c r="L20" s="10" t="s">
        <v>12</v>
      </c>
      <c r="M20" s="10" t="s">
        <v>13</v>
      </c>
      <c r="N20" s="13">
        <v>18.286596317736318</v>
      </c>
      <c r="O20" s="13">
        <v>21.94391558128358</v>
      </c>
    </row>
    <row r="21">
      <c r="A21" s="10">
        <f t="shared" si="4"/>
      </c>
      <c r="B21" s="11" t="s">
        <v>93</v>
      </c>
      <c r="C21" s="12">
        <v>185</v>
      </c>
      <c r="D21" s="10" t="s">
        <v>16</v>
      </c>
      <c r="E21" s="10" t="s">
        <v>17</v>
      </c>
      <c r="F21" s="10" t="s">
        <v>13</v>
      </c>
      <c r="G21" s="13">
        <v>18.29</v>
      </c>
      <c r="H21" s="13">
        <v>21.947999999999997</v>
      </c>
      <c r="J21" s="8">
        <v>185</v>
      </c>
      <c r="K21" s="6" t="s">
        <v>16</v>
      </c>
      <c r="L21" s="6" t="s">
        <v>17</v>
      </c>
      <c r="M21" s="6" t="s">
        <v>13</v>
      </c>
      <c r="N21" s="9">
        <v>18.286596317736318</v>
      </c>
      <c r="O21" s="9">
        <v>21.94391558128358</v>
      </c>
    </row>
    <row r="22">
      <c r="A22" s="10">
        <f t="shared" si="4"/>
      </c>
      <c r="B22" s="11" t="s">
        <v>93</v>
      </c>
      <c r="C22" s="12">
        <v>185</v>
      </c>
      <c r="D22" s="10" t="s">
        <v>20</v>
      </c>
      <c r="E22" s="10" t="s">
        <v>21</v>
      </c>
      <c r="F22" s="10" t="s">
        <v>13</v>
      </c>
      <c r="G22" s="13">
        <v>18.29</v>
      </c>
      <c r="H22" s="13">
        <v>21.947999999999997</v>
      </c>
      <c r="J22" s="12">
        <v>185</v>
      </c>
      <c r="K22" s="10" t="s">
        <v>20</v>
      </c>
      <c r="L22" s="10" t="s">
        <v>21</v>
      </c>
      <c r="M22" s="10" t="s">
        <v>13</v>
      </c>
      <c r="N22" s="13">
        <v>18.286596317736318</v>
      </c>
      <c r="O22" s="13">
        <v>21.94391558128358</v>
      </c>
    </row>
    <row r="23">
      <c r="A23" s="10">
        <f t="shared" si="4"/>
      </c>
      <c r="B23" s="11" t="s">
        <v>93</v>
      </c>
      <c r="C23" s="12">
        <v>95</v>
      </c>
      <c r="D23" s="10" t="s">
        <v>14</v>
      </c>
      <c r="E23" s="10" t="s">
        <v>15</v>
      </c>
      <c r="F23" s="10" t="s">
        <v>13</v>
      </c>
      <c r="G23" s="13">
        <v>18.29</v>
      </c>
      <c r="H23" s="13">
        <v>21.947999999999997</v>
      </c>
    </row>
    <row r="24">
      <c r="A24" s="10">
        <f t="shared" si="4"/>
      </c>
      <c r="B24" s="11" t="s">
        <v>93</v>
      </c>
      <c r="C24" s="12">
        <v>95</v>
      </c>
      <c r="D24" s="10" t="s">
        <v>18</v>
      </c>
      <c r="E24" s="10" t="s">
        <v>19</v>
      </c>
      <c r="F24" s="10" t="s">
        <v>13</v>
      </c>
      <c r="G24" s="13">
        <v>18.29</v>
      </c>
      <c r="H24" s="13">
        <v>21.947999999999997</v>
      </c>
    </row>
  </sheetData>
  <mergeCells>
    <mergeCell ref="B1:H3"/>
    <mergeCell ref="A5:A9"/>
    <mergeCell ref="B5:B9"/>
    <mergeCell ref="A10:A14"/>
    <mergeCell ref="B10:B14"/>
    <mergeCell ref="A15:A19"/>
    <mergeCell ref="B15:B19"/>
    <mergeCell ref="A20:A24"/>
    <mergeCell ref="B20:B24"/>
    <mergeCell ref="J1:O3"/>
    <mergeCell ref="A1:A3"/>
  </mergeCells>
  <headerFooter/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F72"/>
  <sheetViews>
    <sheetView workbookViewId="0">
      <pane ySplit="4" topLeftCell="A5" state="frozen" activePane="bottomLeft"/>
      <selection pane="bottomLeft" activeCell="A1" sqref="A1"/>
    </sheetView>
  </sheetViews>
  <sheetFormatPr defaultRowHeight="15"/>
  <cols>
    <col min="1" max="1" width="25" customWidth="1"/>
    <col min="2" max="2" width="16" customWidth="1"/>
    <col min="3" max="3" width="15" customWidth="1"/>
    <col min="4" max="4" width="12" customWidth="1"/>
    <col min="5" max="5" width="21" customWidth="1"/>
    <col min="6" max="6" width="29" customWidth="1"/>
  </cols>
  <sheetData>
    <row r="1">
      <c r="B1" s="4" t="s">
        <v>94</v>
      </c>
      <c r="C1" s="4" t="s">
        <v>94</v>
      </c>
      <c r="D1" s="4" t="s">
        <v>94</v>
      </c>
      <c r="E1" s="4" t="s">
        <v>94</v>
      </c>
      <c r="F1" s="4" t="s">
        <v>94</v>
      </c>
    </row>
    <row r="2">
      <c r="B2" s="4" t="s">
        <v>94</v>
      </c>
      <c r="C2" s="4" t="s">
        <v>94</v>
      </c>
      <c r="D2" s="4" t="s">
        <v>94</v>
      </c>
      <c r="E2" s="4" t="s">
        <v>94</v>
      </c>
      <c r="F2" s="4" t="s">
        <v>94</v>
      </c>
    </row>
    <row r="3">
      <c r="B3" s="4" t="s">
        <v>94</v>
      </c>
      <c r="C3" s="4" t="s">
        <v>94</v>
      </c>
      <c r="D3" s="4" t="s">
        <v>94</v>
      </c>
      <c r="E3" s="4" t="s">
        <v>94</v>
      </c>
      <c r="F3" s="4" t="s">
        <v>94</v>
      </c>
    </row>
    <row r="4">
      <c r="A4" s="5" t="s">
        <v>4</v>
      </c>
      <c r="B4" s="5" t="s">
        <v>5</v>
      </c>
      <c r="C4" s="5" t="s">
        <v>6</v>
      </c>
      <c r="D4" s="5" t="s">
        <v>7</v>
      </c>
      <c r="E4" s="5" t="s">
        <v>95</v>
      </c>
      <c r="F4" s="5" t="s">
        <v>9</v>
      </c>
    </row>
    <row r="5">
      <c r="A5" s="8">
        <v>2.5</v>
      </c>
      <c r="B5" s="6" t="s">
        <v>11</v>
      </c>
      <c r="C5" s="6" t="s">
        <v>12</v>
      </c>
      <c r="D5" s="6" t="s">
        <v>13</v>
      </c>
      <c r="E5" s="9">
        <v>481.31868448130882</v>
      </c>
      <c r="F5" s="9">
        <v>577.58242137757054</v>
      </c>
    </row>
    <row r="6">
      <c r="A6" s="12">
        <v>2.5</v>
      </c>
      <c r="B6" s="10" t="s">
        <v>16</v>
      </c>
      <c r="C6" s="10" t="s">
        <v>17</v>
      </c>
      <c r="D6" s="10" t="s">
        <v>13</v>
      </c>
      <c r="E6" s="13">
        <v>474.87018663908918</v>
      </c>
      <c r="F6" s="13">
        <v>569.844223966907</v>
      </c>
    </row>
    <row r="7">
      <c r="A7" s="8">
        <v>2.5</v>
      </c>
      <c r="B7" s="6" t="s">
        <v>20</v>
      </c>
      <c r="C7" s="6" t="s">
        <v>21</v>
      </c>
      <c r="D7" s="6" t="s">
        <v>13</v>
      </c>
      <c r="E7" s="9">
        <v>304.46570967515123</v>
      </c>
      <c r="F7" s="9">
        <v>365.35885161018149</v>
      </c>
    </row>
    <row r="8">
      <c r="A8" s="12">
        <v>2.5</v>
      </c>
      <c r="B8" s="10" t="s">
        <v>14</v>
      </c>
      <c r="C8" s="10" t="s">
        <v>15</v>
      </c>
      <c r="D8" s="10" t="s">
        <v>13</v>
      </c>
      <c r="E8" s="13">
        <v>1431.3709604431776</v>
      </c>
      <c r="F8" s="13">
        <v>1717.6451525318132</v>
      </c>
    </row>
    <row r="9">
      <c r="A9" s="8">
        <v>2.5</v>
      </c>
      <c r="B9" s="6" t="s">
        <v>18</v>
      </c>
      <c r="C9" s="6" t="s">
        <v>19</v>
      </c>
      <c r="D9" s="6" t="s">
        <v>13</v>
      </c>
      <c r="E9" s="9">
        <v>1194.2377081269231</v>
      </c>
      <c r="F9" s="9">
        <v>1433.0852497523076</v>
      </c>
    </row>
    <row r="10">
      <c r="A10" s="12">
        <v>2.5</v>
      </c>
      <c r="B10" s="10" t="s">
        <v>80</v>
      </c>
      <c r="C10" s="10" t="s">
        <v>81</v>
      </c>
      <c r="D10" s="10" t="s">
        <v>13</v>
      </c>
      <c r="E10" s="13">
        <v>245.39673971889377</v>
      </c>
      <c r="F10" s="13">
        <v>294.47608766267251</v>
      </c>
    </row>
    <row r="11">
      <c r="A11" s="8">
        <v>4</v>
      </c>
      <c r="B11" s="6" t="s">
        <v>11</v>
      </c>
      <c r="C11" s="6" t="s">
        <v>12</v>
      </c>
      <c r="D11" s="6" t="s">
        <v>13</v>
      </c>
      <c r="E11" s="9">
        <v>1139.2308215246233</v>
      </c>
      <c r="F11" s="9">
        <v>1367.0769858295478</v>
      </c>
    </row>
    <row r="12">
      <c r="A12" s="12">
        <v>4</v>
      </c>
      <c r="B12" s="10" t="s">
        <v>16</v>
      </c>
      <c r="C12" s="10" t="s">
        <v>17</v>
      </c>
      <c r="D12" s="10" t="s">
        <v>13</v>
      </c>
      <c r="E12" s="13">
        <v>973.57295299496286</v>
      </c>
      <c r="F12" s="13">
        <v>1168.2875435939554</v>
      </c>
    </row>
    <row r="13">
      <c r="A13" s="8">
        <v>4</v>
      </c>
      <c r="B13" s="6" t="s">
        <v>20</v>
      </c>
      <c r="C13" s="6" t="s">
        <v>21</v>
      </c>
      <c r="D13" s="6" t="s">
        <v>13</v>
      </c>
      <c r="E13" s="9">
        <v>869.88149844108818</v>
      </c>
      <c r="F13" s="9">
        <v>1043.8577981293058</v>
      </c>
    </row>
    <row r="14">
      <c r="A14" s="12">
        <v>4</v>
      </c>
      <c r="B14" s="10" t="s">
        <v>14</v>
      </c>
      <c r="C14" s="10" t="s">
        <v>15</v>
      </c>
      <c r="D14" s="10" t="s">
        <v>13</v>
      </c>
      <c r="E14" s="13">
        <v>2580.588882753399</v>
      </c>
      <c r="F14" s="13">
        <v>3096.7066593040786</v>
      </c>
    </row>
    <row r="15">
      <c r="A15" s="8">
        <v>4</v>
      </c>
      <c r="B15" s="6" t="s">
        <v>18</v>
      </c>
      <c r="C15" s="6" t="s">
        <v>19</v>
      </c>
      <c r="D15" s="6" t="s">
        <v>13</v>
      </c>
      <c r="E15" s="9">
        <v>2580.588882753399</v>
      </c>
      <c r="F15" s="9">
        <v>3096.7066593040786</v>
      </c>
    </row>
    <row r="16">
      <c r="A16" s="12">
        <v>6</v>
      </c>
      <c r="B16" s="10" t="s">
        <v>11</v>
      </c>
      <c r="C16" s="10" t="s">
        <v>12</v>
      </c>
      <c r="D16" s="10" t="s">
        <v>13</v>
      </c>
      <c r="E16" s="13">
        <v>88.007434264890435</v>
      </c>
      <c r="F16" s="13">
        <v>105.60892111786852</v>
      </c>
    </row>
    <row r="17">
      <c r="A17" s="8">
        <v>6</v>
      </c>
      <c r="B17" s="6" t="s">
        <v>11</v>
      </c>
      <c r="C17" s="6" t="s">
        <v>12</v>
      </c>
      <c r="D17" s="6" t="s">
        <v>37</v>
      </c>
      <c r="E17" s="9">
        <v>222.62872957551829</v>
      </c>
      <c r="F17" s="9">
        <v>267.15447549062196</v>
      </c>
    </row>
    <row r="18">
      <c r="A18" s="12">
        <v>6</v>
      </c>
      <c r="B18" s="10" t="s">
        <v>16</v>
      </c>
      <c r="C18" s="10" t="s">
        <v>17</v>
      </c>
      <c r="D18" s="10" t="s">
        <v>13</v>
      </c>
      <c r="E18" s="13">
        <v>75.267356826932883</v>
      </c>
      <c r="F18" s="13">
        <v>90.320828192319453</v>
      </c>
    </row>
    <row r="19">
      <c r="A19" s="8">
        <v>6</v>
      </c>
      <c r="B19" s="6" t="s">
        <v>16</v>
      </c>
      <c r="C19" s="6" t="s">
        <v>17</v>
      </c>
      <c r="D19" s="6" t="s">
        <v>37</v>
      </c>
      <c r="E19" s="9">
        <v>219.42664212720308</v>
      </c>
      <c r="F19" s="9">
        <v>263.31197055264369</v>
      </c>
    </row>
    <row r="20">
      <c r="A20" s="12">
        <v>6</v>
      </c>
      <c r="B20" s="10" t="s">
        <v>20</v>
      </c>
      <c r="C20" s="10" t="s">
        <v>21</v>
      </c>
      <c r="D20" s="10" t="s">
        <v>13</v>
      </c>
      <c r="E20" s="13">
        <v>122.72007993329933</v>
      </c>
      <c r="F20" s="13">
        <v>147.2640959199592</v>
      </c>
    </row>
    <row r="21">
      <c r="A21" s="8">
        <v>6</v>
      </c>
      <c r="B21" s="6" t="s">
        <v>20</v>
      </c>
      <c r="C21" s="6" t="s">
        <v>21</v>
      </c>
      <c r="D21" s="6" t="s">
        <v>37</v>
      </c>
      <c r="E21" s="9">
        <v>219.42664212720308</v>
      </c>
      <c r="F21" s="9">
        <v>263.31197055264369</v>
      </c>
    </row>
    <row r="22">
      <c r="A22" s="12">
        <v>6</v>
      </c>
      <c r="B22" s="10" t="s">
        <v>14</v>
      </c>
      <c r="C22" s="10" t="s">
        <v>15</v>
      </c>
      <c r="D22" s="10" t="s">
        <v>13</v>
      </c>
      <c r="E22" s="13">
        <v>285.99487102512262</v>
      </c>
      <c r="F22" s="13">
        <v>343.19384523014713</v>
      </c>
    </row>
    <row r="23">
      <c r="A23" s="8">
        <v>6</v>
      </c>
      <c r="B23" s="6" t="s">
        <v>14</v>
      </c>
      <c r="C23" s="6" t="s">
        <v>15</v>
      </c>
      <c r="D23" s="6" t="s">
        <v>37</v>
      </c>
      <c r="E23" s="9">
        <v>88.535581054602119</v>
      </c>
      <c r="F23" s="9">
        <v>106.24269726552254</v>
      </c>
    </row>
    <row r="24">
      <c r="A24" s="12">
        <v>6</v>
      </c>
      <c r="B24" s="10" t="s">
        <v>18</v>
      </c>
      <c r="C24" s="10" t="s">
        <v>19</v>
      </c>
      <c r="D24" s="10" t="s">
        <v>13</v>
      </c>
      <c r="E24" s="13">
        <v>285.99487102512262</v>
      </c>
      <c r="F24" s="13">
        <v>343.19384523014713</v>
      </c>
    </row>
    <row r="25">
      <c r="A25" s="8">
        <v>6</v>
      </c>
      <c r="B25" s="6" t="s">
        <v>18</v>
      </c>
      <c r="C25" s="6" t="s">
        <v>19</v>
      </c>
      <c r="D25" s="6" t="s">
        <v>37</v>
      </c>
      <c r="E25" s="9">
        <v>222.62872957551829</v>
      </c>
      <c r="F25" s="9">
        <v>267.15447549062196</v>
      </c>
    </row>
    <row r="26">
      <c r="A26" s="12">
        <v>10</v>
      </c>
      <c r="B26" s="10" t="s">
        <v>11</v>
      </c>
      <c r="C26" s="10" t="s">
        <v>12</v>
      </c>
      <c r="D26" s="10" t="s">
        <v>13</v>
      </c>
      <c r="E26" s="13">
        <v>55.089971008548034</v>
      </c>
      <c r="F26" s="13">
        <v>66.107965210257632</v>
      </c>
    </row>
    <row r="27">
      <c r="A27" s="8">
        <v>10</v>
      </c>
      <c r="B27" s="6" t="s">
        <v>11</v>
      </c>
      <c r="C27" s="6" t="s">
        <v>12</v>
      </c>
      <c r="D27" s="6" t="s">
        <v>37</v>
      </c>
      <c r="E27" s="9">
        <v>103.99884708548703</v>
      </c>
      <c r="F27" s="9">
        <v>124.79861650258442</v>
      </c>
    </row>
    <row r="28">
      <c r="A28" s="12">
        <v>10</v>
      </c>
      <c r="B28" s="10" t="s">
        <v>16</v>
      </c>
      <c r="C28" s="10" t="s">
        <v>17</v>
      </c>
      <c r="D28" s="10" t="s">
        <v>13</v>
      </c>
      <c r="E28" s="13">
        <v>77.953414304221027</v>
      </c>
      <c r="F28" s="13">
        <v>93.544097165065224</v>
      </c>
    </row>
    <row r="29">
      <c r="A29" s="8">
        <v>10</v>
      </c>
      <c r="B29" s="6" t="s">
        <v>16</v>
      </c>
      <c r="C29" s="6" t="s">
        <v>17</v>
      </c>
      <c r="D29" s="6" t="s">
        <v>37</v>
      </c>
      <c r="E29" s="9">
        <v>103.99884708548703</v>
      </c>
      <c r="F29" s="9">
        <v>124.79861650258442</v>
      </c>
    </row>
    <row r="30">
      <c r="A30" s="12">
        <v>10</v>
      </c>
      <c r="B30" s="10" t="s">
        <v>20</v>
      </c>
      <c r="C30" s="10" t="s">
        <v>21</v>
      </c>
      <c r="D30" s="10" t="s">
        <v>13</v>
      </c>
      <c r="E30" s="13">
        <v>113.43551414458207</v>
      </c>
      <c r="F30" s="13">
        <v>136.12261697349848</v>
      </c>
    </row>
    <row r="31">
      <c r="A31" s="8">
        <v>10</v>
      </c>
      <c r="B31" s="6" t="s">
        <v>20</v>
      </c>
      <c r="C31" s="6" t="s">
        <v>21</v>
      </c>
      <c r="D31" s="6" t="s">
        <v>37</v>
      </c>
      <c r="E31" s="9">
        <v>103.99884708548703</v>
      </c>
      <c r="F31" s="9">
        <v>124.79861650258442</v>
      </c>
    </row>
    <row r="32">
      <c r="A32" s="12">
        <v>10</v>
      </c>
      <c r="B32" s="10" t="s">
        <v>14</v>
      </c>
      <c r="C32" s="10" t="s">
        <v>15</v>
      </c>
      <c r="D32" s="10" t="s">
        <v>13</v>
      </c>
      <c r="E32" s="13">
        <v>136.29895744025507</v>
      </c>
      <c r="F32" s="13">
        <v>163.55874892830607</v>
      </c>
    </row>
    <row r="33">
      <c r="A33" s="8">
        <v>10</v>
      </c>
      <c r="B33" s="6" t="s">
        <v>14</v>
      </c>
      <c r="C33" s="6" t="s">
        <v>15</v>
      </c>
      <c r="D33" s="6" t="s">
        <v>37</v>
      </c>
      <c r="E33" s="9">
        <v>103.99884708548703</v>
      </c>
      <c r="F33" s="9">
        <v>124.79861650258442</v>
      </c>
    </row>
    <row r="34">
      <c r="A34" s="12">
        <v>10</v>
      </c>
      <c r="B34" s="10" t="s">
        <v>18</v>
      </c>
      <c r="C34" s="10" t="s">
        <v>19</v>
      </c>
      <c r="D34" s="10" t="s">
        <v>13</v>
      </c>
      <c r="E34" s="13">
        <v>136.29895744025507</v>
      </c>
      <c r="F34" s="13">
        <v>163.55874892830607</v>
      </c>
    </row>
    <row r="35">
      <c r="A35" s="8">
        <v>10</v>
      </c>
      <c r="B35" s="6" t="s">
        <v>18</v>
      </c>
      <c r="C35" s="6" t="s">
        <v>19</v>
      </c>
      <c r="D35" s="6" t="s">
        <v>37</v>
      </c>
      <c r="E35" s="9">
        <v>103.99884708548703</v>
      </c>
      <c r="F35" s="9">
        <v>124.79861650258442</v>
      </c>
    </row>
    <row r="36">
      <c r="A36" s="12">
        <v>16</v>
      </c>
      <c r="B36" s="10" t="s">
        <v>11</v>
      </c>
      <c r="C36" s="10" t="s">
        <v>12</v>
      </c>
      <c r="D36" s="10" t="s">
        <v>13</v>
      </c>
      <c r="E36" s="13">
        <v>29.445633938138194</v>
      </c>
      <c r="F36" s="13">
        <v>35.334760725765832</v>
      </c>
    </row>
    <row r="37">
      <c r="A37" s="8">
        <v>16</v>
      </c>
      <c r="B37" s="6" t="s">
        <v>16</v>
      </c>
      <c r="C37" s="6" t="s">
        <v>17</v>
      </c>
      <c r="D37" s="6" t="s">
        <v>13</v>
      </c>
      <c r="E37" s="9">
        <v>29.445633938138194</v>
      </c>
      <c r="F37" s="9">
        <v>35.334760725765832</v>
      </c>
    </row>
    <row r="38">
      <c r="A38" s="12">
        <v>16</v>
      </c>
      <c r="B38" s="10" t="s">
        <v>20</v>
      </c>
      <c r="C38" s="10" t="s">
        <v>21</v>
      </c>
      <c r="D38" s="10" t="s">
        <v>13</v>
      </c>
      <c r="E38" s="13">
        <v>29.445633938138194</v>
      </c>
      <c r="F38" s="13">
        <v>35.334760725765832</v>
      </c>
    </row>
    <row r="39">
      <c r="A39" s="8">
        <v>16</v>
      </c>
      <c r="B39" s="6" t="s">
        <v>14</v>
      </c>
      <c r="C39" s="6" t="s">
        <v>15</v>
      </c>
      <c r="D39" s="6" t="s">
        <v>13</v>
      </c>
      <c r="E39" s="9">
        <v>29.445633938138194</v>
      </c>
      <c r="F39" s="9">
        <v>35.334760725765832</v>
      </c>
    </row>
    <row r="40">
      <c r="A40" s="12">
        <v>16</v>
      </c>
      <c r="B40" s="10" t="s">
        <v>18</v>
      </c>
      <c r="C40" s="10" t="s">
        <v>19</v>
      </c>
      <c r="D40" s="10" t="s">
        <v>13</v>
      </c>
      <c r="E40" s="13">
        <v>80.746400818439682</v>
      </c>
      <c r="F40" s="13">
        <v>96.895680982127615</v>
      </c>
    </row>
    <row r="41">
      <c r="A41" s="8">
        <v>16</v>
      </c>
      <c r="B41" s="6" t="s">
        <v>18</v>
      </c>
      <c r="C41" s="6" t="s">
        <v>19</v>
      </c>
      <c r="D41" s="6" t="s">
        <v>37</v>
      </c>
      <c r="E41" s="9">
        <v>73.377438885360718</v>
      </c>
      <c r="F41" s="9">
        <v>88.052926662432853</v>
      </c>
    </row>
    <row r="42">
      <c r="A42" s="12">
        <v>25</v>
      </c>
      <c r="B42" s="10" t="s">
        <v>11</v>
      </c>
      <c r="C42" s="10" t="s">
        <v>12</v>
      </c>
      <c r="D42" s="10" t="s">
        <v>13</v>
      </c>
      <c r="E42" s="13">
        <v>26.0001060718734</v>
      </c>
      <c r="F42" s="13">
        <v>31.20012728624808</v>
      </c>
    </row>
    <row r="43">
      <c r="A43" s="8">
        <v>25</v>
      </c>
      <c r="B43" s="6" t="s">
        <v>11</v>
      </c>
      <c r="C43" s="6" t="s">
        <v>12</v>
      </c>
      <c r="D43" s="6" t="s">
        <v>37</v>
      </c>
      <c r="E43" s="9">
        <v>26.600335269515014</v>
      </c>
      <c r="F43" s="9">
        <v>31.920402323418017</v>
      </c>
    </row>
    <row r="44">
      <c r="A44" s="12">
        <v>25</v>
      </c>
      <c r="B44" s="10" t="s">
        <v>16</v>
      </c>
      <c r="C44" s="10" t="s">
        <v>17</v>
      </c>
      <c r="D44" s="10" t="s">
        <v>13</v>
      </c>
      <c r="E44" s="13">
        <v>26.0001060718734</v>
      </c>
      <c r="F44" s="13">
        <v>31.20012728624808</v>
      </c>
    </row>
    <row r="45">
      <c r="A45" s="8">
        <v>25</v>
      </c>
      <c r="B45" s="6" t="s">
        <v>16</v>
      </c>
      <c r="C45" s="6" t="s">
        <v>17</v>
      </c>
      <c r="D45" s="6" t="s">
        <v>37</v>
      </c>
      <c r="E45" s="9">
        <v>26.600335269515014</v>
      </c>
      <c r="F45" s="9">
        <v>31.920402323418017</v>
      </c>
    </row>
    <row r="46">
      <c r="A46" s="12">
        <v>25</v>
      </c>
      <c r="B46" s="10" t="s">
        <v>20</v>
      </c>
      <c r="C46" s="10" t="s">
        <v>21</v>
      </c>
      <c r="D46" s="10" t="s">
        <v>13</v>
      </c>
      <c r="E46" s="13">
        <v>26.0001060718734</v>
      </c>
      <c r="F46" s="13">
        <v>31.20012728624808</v>
      </c>
    </row>
    <row r="47">
      <c r="A47" s="8">
        <v>25</v>
      </c>
      <c r="B47" s="6" t="s">
        <v>20</v>
      </c>
      <c r="C47" s="6" t="s">
        <v>21</v>
      </c>
      <c r="D47" s="6" t="s">
        <v>37</v>
      </c>
      <c r="E47" s="9">
        <v>26.600335269515014</v>
      </c>
      <c r="F47" s="9">
        <v>31.920402323418017</v>
      </c>
    </row>
    <row r="48">
      <c r="A48" s="12">
        <v>25</v>
      </c>
      <c r="B48" s="10" t="s">
        <v>14</v>
      </c>
      <c r="C48" s="10" t="s">
        <v>15</v>
      </c>
      <c r="D48" s="10" t="s">
        <v>13</v>
      </c>
      <c r="E48" s="13">
        <v>51.300766880301495</v>
      </c>
      <c r="F48" s="13">
        <v>61.56092025636179</v>
      </c>
    </row>
    <row r="49">
      <c r="A49" s="8">
        <v>25</v>
      </c>
      <c r="B49" s="6" t="s">
        <v>14</v>
      </c>
      <c r="C49" s="6" t="s">
        <v>15</v>
      </c>
      <c r="D49" s="6" t="s">
        <v>37</v>
      </c>
      <c r="E49" s="9">
        <v>24.28774915202975</v>
      </c>
      <c r="F49" s="9">
        <v>29.145298982435698</v>
      </c>
    </row>
    <row r="50">
      <c r="A50" s="12">
        <v>35</v>
      </c>
      <c r="B50" s="10" t="s">
        <v>11</v>
      </c>
      <c r="C50" s="10" t="s">
        <v>12</v>
      </c>
      <c r="D50" s="10" t="s">
        <v>13</v>
      </c>
      <c r="E50" s="13">
        <v>25.3006608084281</v>
      </c>
      <c r="F50" s="13">
        <v>30.360792970113717</v>
      </c>
    </row>
    <row r="51">
      <c r="A51" s="8">
        <v>35</v>
      </c>
      <c r="B51" s="6" t="s">
        <v>11</v>
      </c>
      <c r="C51" s="6" t="s">
        <v>12</v>
      </c>
      <c r="D51" s="6" t="s">
        <v>37</v>
      </c>
      <c r="E51" s="9">
        <v>46.777103615845704</v>
      </c>
      <c r="F51" s="9">
        <v>56.132524339014843</v>
      </c>
    </row>
    <row r="52">
      <c r="A52" s="12">
        <v>35</v>
      </c>
      <c r="B52" s="10" t="s">
        <v>16</v>
      </c>
      <c r="C52" s="10" t="s">
        <v>17</v>
      </c>
      <c r="D52" s="10" t="s">
        <v>13</v>
      </c>
      <c r="E52" s="13">
        <v>25.3006608084281</v>
      </c>
      <c r="F52" s="13">
        <v>30.360792970113717</v>
      </c>
    </row>
    <row r="53">
      <c r="A53" s="8">
        <v>35</v>
      </c>
      <c r="B53" s="6" t="s">
        <v>16</v>
      </c>
      <c r="C53" s="6" t="s">
        <v>17</v>
      </c>
      <c r="D53" s="6" t="s">
        <v>37</v>
      </c>
      <c r="E53" s="9">
        <v>46.777103615845704</v>
      </c>
      <c r="F53" s="9">
        <v>56.132524339014843</v>
      </c>
    </row>
    <row r="54">
      <c r="A54" s="12">
        <v>35</v>
      </c>
      <c r="B54" s="10" t="s">
        <v>20</v>
      </c>
      <c r="C54" s="10" t="s">
        <v>21</v>
      </c>
      <c r="D54" s="10" t="s">
        <v>13</v>
      </c>
      <c r="E54" s="13">
        <v>25.3006608084281</v>
      </c>
      <c r="F54" s="13">
        <v>30.360792970113717</v>
      </c>
    </row>
    <row r="55">
      <c r="A55" s="8">
        <v>35</v>
      </c>
      <c r="B55" s="6" t="s">
        <v>20</v>
      </c>
      <c r="C55" s="6" t="s">
        <v>21</v>
      </c>
      <c r="D55" s="6" t="s">
        <v>37</v>
      </c>
      <c r="E55" s="9">
        <v>46.777103615845704</v>
      </c>
      <c r="F55" s="9">
        <v>56.132524339014843</v>
      </c>
    </row>
    <row r="56">
      <c r="A56" s="12">
        <v>70</v>
      </c>
      <c r="B56" s="10" t="s">
        <v>14</v>
      </c>
      <c r="C56" s="10" t="s">
        <v>15</v>
      </c>
      <c r="D56" s="10" t="s">
        <v>13</v>
      </c>
      <c r="E56" s="13">
        <v>20.770400588220745</v>
      </c>
      <c r="F56" s="13">
        <v>24.924480705864895</v>
      </c>
    </row>
    <row r="57">
      <c r="A57" s="8">
        <v>70</v>
      </c>
      <c r="B57" s="6" t="s">
        <v>18</v>
      </c>
      <c r="C57" s="6" t="s">
        <v>19</v>
      </c>
      <c r="D57" s="6" t="s">
        <v>13</v>
      </c>
      <c r="E57" s="9">
        <v>20.770400588220745</v>
      </c>
      <c r="F57" s="9">
        <v>24.924480705864895</v>
      </c>
    </row>
    <row r="58">
      <c r="A58" s="12">
        <v>95</v>
      </c>
      <c r="B58" s="10" t="s">
        <v>14</v>
      </c>
      <c r="C58" s="10" t="s">
        <v>15</v>
      </c>
      <c r="D58" s="10" t="s">
        <v>13</v>
      </c>
      <c r="E58" s="13">
        <v>18.286596317736318</v>
      </c>
      <c r="F58" s="13">
        <v>21.94391558128358</v>
      </c>
    </row>
    <row r="59">
      <c r="A59" s="8">
        <v>95</v>
      </c>
      <c r="B59" s="6" t="s">
        <v>18</v>
      </c>
      <c r="C59" s="6" t="s">
        <v>19</v>
      </c>
      <c r="D59" s="6" t="s">
        <v>13</v>
      </c>
      <c r="E59" s="9">
        <v>18.286596317736318</v>
      </c>
      <c r="F59" s="9">
        <v>21.94391558128358</v>
      </c>
    </row>
    <row r="60">
      <c r="A60" s="12">
        <v>120</v>
      </c>
      <c r="B60" s="10" t="s">
        <v>11</v>
      </c>
      <c r="C60" s="10" t="s">
        <v>12</v>
      </c>
      <c r="D60" s="10" t="s">
        <v>13</v>
      </c>
      <c r="E60" s="13">
        <v>20.770400588220745</v>
      </c>
      <c r="F60" s="13">
        <v>24.924480705864895</v>
      </c>
    </row>
    <row r="61">
      <c r="A61" s="8">
        <v>120</v>
      </c>
      <c r="B61" s="6" t="s">
        <v>16</v>
      </c>
      <c r="C61" s="6" t="s">
        <v>17</v>
      </c>
      <c r="D61" s="6" t="s">
        <v>13</v>
      </c>
      <c r="E61" s="9">
        <v>20.770400588220745</v>
      </c>
      <c r="F61" s="9">
        <v>24.924480705864895</v>
      </c>
    </row>
    <row r="62">
      <c r="A62" s="12">
        <v>120</v>
      </c>
      <c r="B62" s="10" t="s">
        <v>20</v>
      </c>
      <c r="C62" s="10" t="s">
        <v>21</v>
      </c>
      <c r="D62" s="10" t="s">
        <v>13</v>
      </c>
      <c r="E62" s="13">
        <v>20.770400588220745</v>
      </c>
      <c r="F62" s="13">
        <v>24.924480705864895</v>
      </c>
    </row>
    <row r="63">
      <c r="A63" s="8">
        <v>185</v>
      </c>
      <c r="B63" s="6" t="s">
        <v>11</v>
      </c>
      <c r="C63" s="6" t="s">
        <v>12</v>
      </c>
      <c r="D63" s="6" t="s">
        <v>13</v>
      </c>
      <c r="E63" s="9">
        <v>18.286596317736318</v>
      </c>
      <c r="F63" s="9">
        <v>21.94391558128358</v>
      </c>
    </row>
    <row r="64">
      <c r="A64" s="12">
        <v>185</v>
      </c>
      <c r="B64" s="10" t="s">
        <v>16</v>
      </c>
      <c r="C64" s="10" t="s">
        <v>17</v>
      </c>
      <c r="D64" s="10" t="s">
        <v>13</v>
      </c>
      <c r="E64" s="13">
        <v>18.286596317736318</v>
      </c>
      <c r="F64" s="13">
        <v>21.94391558128358</v>
      </c>
    </row>
    <row r="65">
      <c r="A65" s="8">
        <v>185</v>
      </c>
      <c r="B65" s="6" t="s">
        <v>20</v>
      </c>
      <c r="C65" s="6" t="s">
        <v>21</v>
      </c>
      <c r="D65" s="6" t="s">
        <v>13</v>
      </c>
      <c r="E65" s="9">
        <v>18.286596317736318</v>
      </c>
      <c r="F65" s="9">
        <v>21.94391558128358</v>
      </c>
    </row>
    <row r="66">
      <c r="A66" s="14" t="s">
        <v>96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</row>
    <row r="67">
      <c r="A67" s="14" t="s">
        <v>96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</row>
    <row r="68">
      <c r="A68" s="14" t="s">
        <v>96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</row>
    <row r="69">
      <c r="A69" s="14" t="s">
        <v>96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</row>
    <row r="70">
      <c r="A70" s="14" t="s">
        <v>96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</row>
    <row r="71">
      <c r="A71" s="14" t="s">
        <v>96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</row>
    <row r="72">
      <c r="A72" s="14" t="s">
        <v>96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</row>
  </sheetData>
  <mergeCells>
    <mergeCell ref="B1:F3"/>
    <mergeCell ref="A66:F72"/>
    <mergeCell ref="A1:A3"/>
  </mergeCells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O79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24</v>
      </c>
      <c r="C1" s="4" t="s">
        <v>24</v>
      </c>
      <c r="D1" s="4" t="s">
        <v>24</v>
      </c>
      <c r="E1" s="4" t="s">
        <v>24</v>
      </c>
      <c r="F1" s="4" t="s">
        <v>24</v>
      </c>
      <c r="G1" s="4" t="s">
        <v>24</v>
      </c>
      <c r="H1" s="4" t="s">
        <v>24</v>
      </c>
      <c r="J1" s="4" t="s">
        <v>25</v>
      </c>
      <c r="K1" s="4" t="s">
        <v>25</v>
      </c>
      <c r="L1" s="4" t="s">
        <v>25</v>
      </c>
      <c r="M1" s="4" t="s">
        <v>25</v>
      </c>
      <c r="N1" s="4" t="s">
        <v>25</v>
      </c>
      <c r="O1" s="4" t="s">
        <v>25</v>
      </c>
    </row>
    <row r="2">
      <c r="B2" s="4" t="s">
        <v>24</v>
      </c>
      <c r="C2" s="4" t="s">
        <v>24</v>
      </c>
      <c r="D2" s="4" t="s">
        <v>24</v>
      </c>
      <c r="E2" s="4" t="s">
        <v>24</v>
      </c>
      <c r="F2" s="4" t="s">
        <v>24</v>
      </c>
      <c r="G2" s="4" t="s">
        <v>24</v>
      </c>
      <c r="H2" s="4" t="s">
        <v>24</v>
      </c>
      <c r="J2" s="4" t="s">
        <v>25</v>
      </c>
      <c r="K2" s="4" t="s">
        <v>25</v>
      </c>
      <c r="L2" s="4" t="s">
        <v>25</v>
      </c>
      <c r="M2" s="4" t="s">
        <v>25</v>
      </c>
      <c r="N2" s="4" t="s">
        <v>25</v>
      </c>
      <c r="O2" s="4" t="s">
        <v>25</v>
      </c>
    </row>
    <row r="3">
      <c r="B3" s="4" t="s">
        <v>24</v>
      </c>
      <c r="C3" s="4" t="s">
        <v>24</v>
      </c>
      <c r="D3" s="4" t="s">
        <v>24</v>
      </c>
      <c r="E3" s="4" t="s">
        <v>24</v>
      </c>
      <c r="F3" s="4" t="s">
        <v>24</v>
      </c>
      <c r="G3" s="4" t="s">
        <v>24</v>
      </c>
      <c r="H3" s="4" t="s">
        <v>24</v>
      </c>
      <c r="J3" s="4" t="s">
        <v>25</v>
      </c>
      <c r="K3" s="4" t="s">
        <v>25</v>
      </c>
      <c r="L3" s="4" t="s">
        <v>25</v>
      </c>
      <c r="M3" s="4" t="s">
        <v>25</v>
      </c>
      <c r="N3" s="4" t="s">
        <v>25</v>
      </c>
      <c r="O3" s="4" t="s">
        <v>25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10</v>
      </c>
      <c r="C5" s="8">
        <v>4</v>
      </c>
      <c r="D5" s="6" t="s">
        <v>11</v>
      </c>
      <c r="E5" s="6" t="s">
        <v>12</v>
      </c>
      <c r="F5" s="6" t="s">
        <v>13</v>
      </c>
      <c r="G5" s="9">
        <v>21.66</v>
      </c>
      <c r="H5" s="9">
        <v>25.992</v>
      </c>
      <c r="J5" s="8">
        <v>4</v>
      </c>
      <c r="K5" s="6" t="s">
        <v>11</v>
      </c>
      <c r="L5" s="6" t="s">
        <v>12</v>
      </c>
      <c r="M5" s="6" t="s">
        <v>13</v>
      </c>
      <c r="N5" s="9">
        <v>147.0742783332453</v>
      </c>
      <c r="O5" s="9">
        <v>176.48913399989436</v>
      </c>
    </row>
    <row r="6">
      <c r="A6" s="6">
        <f t="shared" si="1"/>
      </c>
      <c r="B6" s="7" t="s">
        <v>10</v>
      </c>
      <c r="C6" s="8">
        <v>4</v>
      </c>
      <c r="D6" s="6" t="s">
        <v>14</v>
      </c>
      <c r="E6" s="6" t="s">
        <v>15</v>
      </c>
      <c r="F6" s="6" t="s">
        <v>13</v>
      </c>
      <c r="G6" s="9">
        <v>21.66</v>
      </c>
      <c r="H6" s="9">
        <v>25.992</v>
      </c>
      <c r="J6" s="12">
        <v>4</v>
      </c>
      <c r="K6" s="10" t="s">
        <v>16</v>
      </c>
      <c r="L6" s="10" t="s">
        <v>17</v>
      </c>
      <c r="M6" s="10" t="s">
        <v>13</v>
      </c>
      <c r="N6" s="13">
        <v>112.03912426898265</v>
      </c>
      <c r="O6" s="13">
        <v>134.44694912277916</v>
      </c>
    </row>
    <row r="7">
      <c r="A7" s="6">
        <f t="shared" si="1"/>
      </c>
      <c r="B7" s="7" t="s">
        <v>10</v>
      </c>
      <c r="C7" s="8">
        <v>4</v>
      </c>
      <c r="D7" s="6" t="s">
        <v>18</v>
      </c>
      <c r="E7" s="6" t="s">
        <v>19</v>
      </c>
      <c r="F7" s="6" t="s">
        <v>13</v>
      </c>
      <c r="G7" s="9">
        <v>21.66</v>
      </c>
      <c r="H7" s="9">
        <v>25.992</v>
      </c>
      <c r="J7" s="8">
        <v>4</v>
      </c>
      <c r="K7" s="6" t="s">
        <v>20</v>
      </c>
      <c r="L7" s="6" t="s">
        <v>21</v>
      </c>
      <c r="M7" s="6" t="s">
        <v>13</v>
      </c>
      <c r="N7" s="9">
        <v>109.61684870446956</v>
      </c>
      <c r="O7" s="9">
        <v>131.54021844536348</v>
      </c>
    </row>
    <row r="8">
      <c r="A8" s="10">
        <f ref="A8:A10" t="shared" si="2">="2"</f>
      </c>
      <c r="B8" s="11" t="s">
        <v>10</v>
      </c>
      <c r="C8" s="12">
        <v>4</v>
      </c>
      <c r="D8" s="10" t="s">
        <v>16</v>
      </c>
      <c r="E8" s="10" t="s">
        <v>17</v>
      </c>
      <c r="F8" s="10" t="s">
        <v>13</v>
      </c>
      <c r="G8" s="13">
        <v>19.07</v>
      </c>
      <c r="H8" s="13">
        <v>22.884</v>
      </c>
      <c r="J8" s="12">
        <v>4</v>
      </c>
      <c r="K8" s="10" t="s">
        <v>14</v>
      </c>
      <c r="L8" s="10" t="s">
        <v>15</v>
      </c>
      <c r="M8" s="10" t="s">
        <v>13</v>
      </c>
      <c r="N8" s="13">
        <v>368.73025130669754</v>
      </c>
      <c r="O8" s="13">
        <v>442.47630156803706</v>
      </c>
    </row>
    <row r="9">
      <c r="A9" s="10">
        <f t="shared" si="2"/>
      </c>
      <c r="B9" s="11" t="s">
        <v>10</v>
      </c>
      <c r="C9" s="12">
        <v>4</v>
      </c>
      <c r="D9" s="10" t="s">
        <v>14</v>
      </c>
      <c r="E9" s="10" t="s">
        <v>15</v>
      </c>
      <c r="F9" s="10" t="s">
        <v>13</v>
      </c>
      <c r="G9" s="13">
        <v>19.07</v>
      </c>
      <c r="H9" s="13">
        <v>22.884</v>
      </c>
      <c r="J9" s="8">
        <v>4</v>
      </c>
      <c r="K9" s="6" t="s">
        <v>18</v>
      </c>
      <c r="L9" s="6" t="s">
        <v>19</v>
      </c>
      <c r="M9" s="6" t="s">
        <v>13</v>
      </c>
      <c r="N9" s="9">
        <v>368.73025130669754</v>
      </c>
      <c r="O9" s="9">
        <v>442.47630156803706</v>
      </c>
    </row>
    <row r="10">
      <c r="A10" s="10">
        <f t="shared" si="2"/>
      </c>
      <c r="B10" s="11" t="s">
        <v>10</v>
      </c>
      <c r="C10" s="12">
        <v>4</v>
      </c>
      <c r="D10" s="10" t="s">
        <v>18</v>
      </c>
      <c r="E10" s="10" t="s">
        <v>19</v>
      </c>
      <c r="F10" s="10" t="s">
        <v>13</v>
      </c>
      <c r="G10" s="13">
        <v>19.07</v>
      </c>
      <c r="H10" s="13">
        <v>22.884</v>
      </c>
      <c r="J10" s="12">
        <v>6</v>
      </c>
      <c r="K10" s="10" t="s">
        <v>11</v>
      </c>
      <c r="L10" s="10" t="s">
        <v>12</v>
      </c>
      <c r="M10" s="10" t="s">
        <v>13</v>
      </c>
      <c r="N10" s="13">
        <v>47.823257015717665</v>
      </c>
      <c r="O10" s="13">
        <v>57.387908418861194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16.63</v>
      </c>
      <c r="H11" s="9">
        <v>19.956</v>
      </c>
      <c r="J11" s="8">
        <v>6</v>
      </c>
      <c r="K11" s="6" t="s">
        <v>16</v>
      </c>
      <c r="L11" s="6" t="s">
        <v>17</v>
      </c>
      <c r="M11" s="6" t="s">
        <v>13</v>
      </c>
      <c r="N11" s="9">
        <v>49.852336320602952</v>
      </c>
      <c r="O11" s="9">
        <v>59.822803584723538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16.63</v>
      </c>
      <c r="H12" s="9">
        <v>19.956</v>
      </c>
      <c r="J12" s="12">
        <v>6</v>
      </c>
      <c r="K12" s="10" t="s">
        <v>20</v>
      </c>
      <c r="L12" s="10" t="s">
        <v>21</v>
      </c>
      <c r="M12" s="10" t="s">
        <v>13</v>
      </c>
      <c r="N12" s="13">
        <v>51.801415625488225</v>
      </c>
      <c r="O12" s="13">
        <v>62.16169875058587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16.63</v>
      </c>
      <c r="H13" s="9">
        <v>19.956</v>
      </c>
      <c r="J13" s="8">
        <v>6</v>
      </c>
      <c r="K13" s="6" t="s">
        <v>14</v>
      </c>
      <c r="L13" s="6" t="s">
        <v>15</v>
      </c>
      <c r="M13" s="6" t="s">
        <v>13</v>
      </c>
      <c r="N13" s="9">
        <v>149.47700896180882</v>
      </c>
      <c r="O13" s="9">
        <v>179.37241075417057</v>
      </c>
    </row>
    <row r="14">
      <c r="A14" s="10">
        <f ref="A14:A16" t="shared" si="4">="4"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14</v>
      </c>
      <c r="H14" s="13">
        <v>16.8</v>
      </c>
      <c r="J14" s="12">
        <v>6</v>
      </c>
      <c r="K14" s="10" t="s">
        <v>18</v>
      </c>
      <c r="L14" s="10" t="s">
        <v>19</v>
      </c>
      <c r="M14" s="10" t="s">
        <v>13</v>
      </c>
      <c r="N14" s="13">
        <v>149.47700896180882</v>
      </c>
      <c r="O14" s="13">
        <v>179.37241075417057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14</v>
      </c>
      <c r="H15" s="13">
        <v>16.8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14</v>
      </c>
      <c r="H16" s="13">
        <v>16.8</v>
      </c>
    </row>
    <row r="17">
      <c r="A17" s="6">
        <f ref="A17:A19" t="shared" si="5">="5"</f>
      </c>
      <c r="B17" s="7" t="s">
        <v>10</v>
      </c>
      <c r="C17" s="8">
        <v>4</v>
      </c>
      <c r="D17" s="6" t="s">
        <v>16</v>
      </c>
      <c r="E17" s="6" t="s">
        <v>17</v>
      </c>
      <c r="F17" s="6" t="s">
        <v>13</v>
      </c>
      <c r="G17" s="9">
        <v>11.46</v>
      </c>
      <c r="H17" s="9">
        <v>13.752</v>
      </c>
    </row>
    <row r="18">
      <c r="A18" s="6">
        <f t="shared" si="5"/>
      </c>
      <c r="B18" s="7" t="s">
        <v>10</v>
      </c>
      <c r="C18" s="8">
        <v>4</v>
      </c>
      <c r="D18" s="6" t="s">
        <v>14</v>
      </c>
      <c r="E18" s="6" t="s">
        <v>15</v>
      </c>
      <c r="F18" s="6" t="s">
        <v>13</v>
      </c>
      <c r="G18" s="9">
        <v>11.46</v>
      </c>
      <c r="H18" s="9">
        <v>13.752</v>
      </c>
    </row>
    <row r="19">
      <c r="A19" s="6">
        <f t="shared" si="5"/>
      </c>
      <c r="B19" s="7" t="s">
        <v>10</v>
      </c>
      <c r="C19" s="8">
        <v>4</v>
      </c>
      <c r="D19" s="6" t="s">
        <v>18</v>
      </c>
      <c r="E19" s="6" t="s">
        <v>19</v>
      </c>
      <c r="F19" s="6" t="s">
        <v>13</v>
      </c>
      <c r="G19" s="9">
        <v>11.46</v>
      </c>
      <c r="H19" s="9">
        <v>13.752</v>
      </c>
    </row>
    <row r="20">
      <c r="A20" s="10">
        <f ref="A20:A22" t="shared" si="6">="6"</f>
      </c>
      <c r="B20" s="11" t="s">
        <v>10</v>
      </c>
      <c r="C20" s="12">
        <v>4</v>
      </c>
      <c r="D20" s="10" t="s">
        <v>20</v>
      </c>
      <c r="E20" s="10" t="s">
        <v>21</v>
      </c>
      <c r="F20" s="10" t="s">
        <v>13</v>
      </c>
      <c r="G20" s="13">
        <v>10.32</v>
      </c>
      <c r="H20" s="13">
        <v>12.384</v>
      </c>
    </row>
    <row r="21">
      <c r="A21" s="10">
        <f t="shared" si="6"/>
      </c>
      <c r="B21" s="11" t="s">
        <v>10</v>
      </c>
      <c r="C21" s="12">
        <v>4</v>
      </c>
      <c r="D21" s="10" t="s">
        <v>14</v>
      </c>
      <c r="E21" s="10" t="s">
        <v>15</v>
      </c>
      <c r="F21" s="10" t="s">
        <v>13</v>
      </c>
      <c r="G21" s="13">
        <v>10.32</v>
      </c>
      <c r="H21" s="13">
        <v>12.384</v>
      </c>
    </row>
    <row r="22">
      <c r="A22" s="10">
        <f t="shared" si="6"/>
      </c>
      <c r="B22" s="11" t="s">
        <v>10</v>
      </c>
      <c r="C22" s="12">
        <v>4</v>
      </c>
      <c r="D22" s="10" t="s">
        <v>18</v>
      </c>
      <c r="E22" s="10" t="s">
        <v>19</v>
      </c>
      <c r="F22" s="10" t="s">
        <v>13</v>
      </c>
      <c r="G22" s="13">
        <v>10.32</v>
      </c>
      <c r="H22" s="13">
        <v>12.384</v>
      </c>
    </row>
    <row r="23">
      <c r="A23" s="6">
        <f ref="A23:A25" t="shared" si="7">="7"</f>
      </c>
      <c r="B23" s="7" t="s">
        <v>10</v>
      </c>
      <c r="C23" s="8">
        <v>4</v>
      </c>
      <c r="D23" s="6" t="s">
        <v>11</v>
      </c>
      <c r="E23" s="6" t="s">
        <v>12</v>
      </c>
      <c r="F23" s="6" t="s">
        <v>13</v>
      </c>
      <c r="G23" s="9">
        <v>12.63</v>
      </c>
      <c r="H23" s="9">
        <v>15.156</v>
      </c>
    </row>
    <row r="24">
      <c r="A24" s="6">
        <f t="shared" si="7"/>
      </c>
      <c r="B24" s="7" t="s">
        <v>10</v>
      </c>
      <c r="C24" s="8">
        <v>4</v>
      </c>
      <c r="D24" s="6" t="s">
        <v>14</v>
      </c>
      <c r="E24" s="6" t="s">
        <v>15</v>
      </c>
      <c r="F24" s="6" t="s">
        <v>13</v>
      </c>
      <c r="G24" s="9">
        <v>12.63</v>
      </c>
      <c r="H24" s="9">
        <v>15.156</v>
      </c>
    </row>
    <row r="25">
      <c r="A25" s="6">
        <f t="shared" si="7"/>
      </c>
      <c r="B25" s="7" t="s">
        <v>10</v>
      </c>
      <c r="C25" s="8">
        <v>4</v>
      </c>
      <c r="D25" s="6" t="s">
        <v>18</v>
      </c>
      <c r="E25" s="6" t="s">
        <v>19</v>
      </c>
      <c r="F25" s="6" t="s">
        <v>13</v>
      </c>
      <c r="G25" s="9">
        <v>12.63</v>
      </c>
      <c r="H25" s="9">
        <v>15.156</v>
      </c>
    </row>
    <row r="26">
      <c r="A26" s="10">
        <f ref="A26:A28" t="shared" si="8">="8"</f>
      </c>
      <c r="B26" s="11" t="s">
        <v>10</v>
      </c>
      <c r="C26" s="12">
        <v>4</v>
      </c>
      <c r="D26" s="10" t="s">
        <v>16</v>
      </c>
      <c r="E26" s="10" t="s">
        <v>17</v>
      </c>
      <c r="F26" s="10" t="s">
        <v>13</v>
      </c>
      <c r="G26" s="13">
        <v>15.37</v>
      </c>
      <c r="H26" s="13">
        <v>18.444</v>
      </c>
    </row>
    <row r="27">
      <c r="A27" s="10">
        <f t="shared" si="8"/>
      </c>
      <c r="B27" s="11" t="s">
        <v>10</v>
      </c>
      <c r="C27" s="12">
        <v>4</v>
      </c>
      <c r="D27" s="10" t="s">
        <v>14</v>
      </c>
      <c r="E27" s="10" t="s">
        <v>15</v>
      </c>
      <c r="F27" s="10" t="s">
        <v>13</v>
      </c>
      <c r="G27" s="13">
        <v>15.37</v>
      </c>
      <c r="H27" s="13">
        <v>18.444</v>
      </c>
    </row>
    <row r="28">
      <c r="A28" s="10">
        <f t="shared" si="8"/>
      </c>
      <c r="B28" s="11" t="s">
        <v>10</v>
      </c>
      <c r="C28" s="12">
        <v>4</v>
      </c>
      <c r="D28" s="10" t="s">
        <v>18</v>
      </c>
      <c r="E28" s="10" t="s">
        <v>19</v>
      </c>
      <c r="F28" s="10" t="s">
        <v>13</v>
      </c>
      <c r="G28" s="13">
        <v>15.37</v>
      </c>
      <c r="H28" s="13">
        <v>18.444</v>
      </c>
    </row>
    <row r="29">
      <c r="A29" s="6">
        <f ref="A29:A31" t="shared" si="9">="9"</f>
      </c>
      <c r="B29" s="7" t="s">
        <v>10</v>
      </c>
      <c r="C29" s="8">
        <v>4</v>
      </c>
      <c r="D29" s="6" t="s">
        <v>20</v>
      </c>
      <c r="E29" s="6" t="s">
        <v>21</v>
      </c>
      <c r="F29" s="6" t="s">
        <v>13</v>
      </c>
      <c r="G29" s="9">
        <v>17.74</v>
      </c>
      <c r="H29" s="9">
        <v>21.287999999999997</v>
      </c>
    </row>
    <row r="30">
      <c r="A30" s="6">
        <f t="shared" si="9"/>
      </c>
      <c r="B30" s="7" t="s">
        <v>10</v>
      </c>
      <c r="C30" s="8">
        <v>4</v>
      </c>
      <c r="D30" s="6" t="s">
        <v>14</v>
      </c>
      <c r="E30" s="6" t="s">
        <v>15</v>
      </c>
      <c r="F30" s="6" t="s">
        <v>13</v>
      </c>
      <c r="G30" s="9">
        <v>17.74</v>
      </c>
      <c r="H30" s="9">
        <v>21.287999999999997</v>
      </c>
    </row>
    <row r="31">
      <c r="A31" s="6">
        <f t="shared" si="9"/>
      </c>
      <c r="B31" s="7" t="s">
        <v>10</v>
      </c>
      <c r="C31" s="8">
        <v>4</v>
      </c>
      <c r="D31" s="6" t="s">
        <v>18</v>
      </c>
      <c r="E31" s="6" t="s">
        <v>19</v>
      </c>
      <c r="F31" s="6" t="s">
        <v>13</v>
      </c>
      <c r="G31" s="9">
        <v>17.74</v>
      </c>
      <c r="H31" s="9">
        <v>21.287999999999997</v>
      </c>
    </row>
    <row r="32">
      <c r="A32" s="10">
        <f ref="A32:A34" t="shared" si="10">="10"</f>
      </c>
      <c r="B32" s="11" t="s">
        <v>10</v>
      </c>
      <c r="C32" s="12">
        <v>4</v>
      </c>
      <c r="D32" s="10" t="s">
        <v>11</v>
      </c>
      <c r="E32" s="10" t="s">
        <v>12</v>
      </c>
      <c r="F32" s="10" t="s">
        <v>13</v>
      </c>
      <c r="G32" s="13">
        <v>20.34</v>
      </c>
      <c r="H32" s="13">
        <v>24.407999999999998</v>
      </c>
    </row>
    <row r="33">
      <c r="A33" s="10">
        <f t="shared" si="10"/>
      </c>
      <c r="B33" s="11" t="s">
        <v>10</v>
      </c>
      <c r="C33" s="12">
        <v>4</v>
      </c>
      <c r="D33" s="10" t="s">
        <v>14</v>
      </c>
      <c r="E33" s="10" t="s">
        <v>15</v>
      </c>
      <c r="F33" s="10" t="s">
        <v>13</v>
      </c>
      <c r="G33" s="13">
        <v>20.34</v>
      </c>
      <c r="H33" s="13">
        <v>24.407999999999998</v>
      </c>
    </row>
    <row r="34">
      <c r="A34" s="10">
        <f t="shared" si="10"/>
      </c>
      <c r="B34" s="11" t="s">
        <v>10</v>
      </c>
      <c r="C34" s="12">
        <v>4</v>
      </c>
      <c r="D34" s="10" t="s">
        <v>18</v>
      </c>
      <c r="E34" s="10" t="s">
        <v>19</v>
      </c>
      <c r="F34" s="10" t="s">
        <v>13</v>
      </c>
      <c r="G34" s="13">
        <v>20.34</v>
      </c>
      <c r="H34" s="13">
        <v>24.407999999999998</v>
      </c>
    </row>
    <row r="35">
      <c r="A35" s="6">
        <f ref="A35:A37" t="shared" si="11">="11"</f>
      </c>
      <c r="B35" s="7" t="s">
        <v>10</v>
      </c>
      <c r="C35" s="8">
        <v>4</v>
      </c>
      <c r="D35" s="6" t="s">
        <v>16</v>
      </c>
      <c r="E35" s="6" t="s">
        <v>17</v>
      </c>
      <c r="F35" s="6" t="s">
        <v>13</v>
      </c>
      <c r="G35" s="9">
        <v>24.24</v>
      </c>
      <c r="H35" s="9">
        <v>29.087999999999997</v>
      </c>
    </row>
    <row r="36">
      <c r="A36" s="6">
        <f t="shared" si="11"/>
      </c>
      <c r="B36" s="7" t="s">
        <v>10</v>
      </c>
      <c r="C36" s="8">
        <v>4</v>
      </c>
      <c r="D36" s="6" t="s">
        <v>14</v>
      </c>
      <c r="E36" s="6" t="s">
        <v>15</v>
      </c>
      <c r="F36" s="6" t="s">
        <v>13</v>
      </c>
      <c r="G36" s="9">
        <v>24.24</v>
      </c>
      <c r="H36" s="9">
        <v>29.087999999999997</v>
      </c>
    </row>
    <row r="37">
      <c r="A37" s="6">
        <f t="shared" si="11"/>
      </c>
      <c r="B37" s="7" t="s">
        <v>10</v>
      </c>
      <c r="C37" s="8">
        <v>4</v>
      </c>
      <c r="D37" s="6" t="s">
        <v>18</v>
      </c>
      <c r="E37" s="6" t="s">
        <v>19</v>
      </c>
      <c r="F37" s="6" t="s">
        <v>13</v>
      </c>
      <c r="G37" s="9">
        <v>24.24</v>
      </c>
      <c r="H37" s="9">
        <v>29.087999999999997</v>
      </c>
    </row>
    <row r="38">
      <c r="A38" s="10">
        <f ref="A38:A40" t="shared" si="12">="12"</f>
      </c>
      <c r="B38" s="11" t="s">
        <v>10</v>
      </c>
      <c r="C38" s="12">
        <v>4</v>
      </c>
      <c r="D38" s="10" t="s">
        <v>20</v>
      </c>
      <c r="E38" s="10" t="s">
        <v>21</v>
      </c>
      <c r="F38" s="10" t="s">
        <v>13</v>
      </c>
      <c r="G38" s="13">
        <v>20.91</v>
      </c>
      <c r="H38" s="13">
        <v>25.092</v>
      </c>
    </row>
    <row r="39">
      <c r="A39" s="10">
        <f t="shared" si="12"/>
      </c>
      <c r="B39" s="11" t="s">
        <v>10</v>
      </c>
      <c r="C39" s="12">
        <v>4</v>
      </c>
      <c r="D39" s="10" t="s">
        <v>14</v>
      </c>
      <c r="E39" s="10" t="s">
        <v>15</v>
      </c>
      <c r="F39" s="10" t="s">
        <v>13</v>
      </c>
      <c r="G39" s="13">
        <v>20.91</v>
      </c>
      <c r="H39" s="13">
        <v>25.092</v>
      </c>
    </row>
    <row r="40">
      <c r="A40" s="10">
        <f t="shared" si="12"/>
      </c>
      <c r="B40" s="11" t="s">
        <v>10</v>
      </c>
      <c r="C40" s="12">
        <v>4</v>
      </c>
      <c r="D40" s="10" t="s">
        <v>18</v>
      </c>
      <c r="E40" s="10" t="s">
        <v>19</v>
      </c>
      <c r="F40" s="10" t="s">
        <v>13</v>
      </c>
      <c r="G40" s="13">
        <v>20.91</v>
      </c>
      <c r="H40" s="13">
        <v>25.092</v>
      </c>
    </row>
    <row r="41">
      <c r="A41" s="6">
        <f ref="A41:A43" t="shared" si="13">="13"</f>
      </c>
      <c r="B41" s="7" t="s">
        <v>10</v>
      </c>
      <c r="C41" s="8">
        <v>4</v>
      </c>
      <c r="D41" s="6" t="s">
        <v>11</v>
      </c>
      <c r="E41" s="6" t="s">
        <v>12</v>
      </c>
      <c r="F41" s="6" t="s">
        <v>13</v>
      </c>
      <c r="G41" s="9">
        <v>18.31</v>
      </c>
      <c r="H41" s="9">
        <v>21.971999999999998</v>
      </c>
    </row>
    <row r="42">
      <c r="A42" s="6">
        <f t="shared" si="13"/>
      </c>
      <c r="B42" s="7" t="s">
        <v>10</v>
      </c>
      <c r="C42" s="8">
        <v>4</v>
      </c>
      <c r="D42" s="6" t="s">
        <v>14</v>
      </c>
      <c r="E42" s="6" t="s">
        <v>15</v>
      </c>
      <c r="F42" s="6" t="s">
        <v>13</v>
      </c>
      <c r="G42" s="9">
        <v>18.31</v>
      </c>
      <c r="H42" s="9">
        <v>21.971999999999998</v>
      </c>
    </row>
    <row r="43">
      <c r="A43" s="6">
        <f t="shared" si="13"/>
      </c>
      <c r="B43" s="7" t="s">
        <v>10</v>
      </c>
      <c r="C43" s="8">
        <v>4</v>
      </c>
      <c r="D43" s="6" t="s">
        <v>18</v>
      </c>
      <c r="E43" s="6" t="s">
        <v>19</v>
      </c>
      <c r="F43" s="6" t="s">
        <v>13</v>
      </c>
      <c r="G43" s="9">
        <v>18.31</v>
      </c>
      <c r="H43" s="9">
        <v>21.971999999999998</v>
      </c>
    </row>
    <row r="44">
      <c r="A44" s="10">
        <f ref="A44:A46" t="shared" si="14">="14"</f>
      </c>
      <c r="B44" s="11" t="s">
        <v>10</v>
      </c>
      <c r="C44" s="12">
        <v>4</v>
      </c>
      <c r="D44" s="10" t="s">
        <v>16</v>
      </c>
      <c r="E44" s="10" t="s">
        <v>17</v>
      </c>
      <c r="F44" s="10" t="s">
        <v>13</v>
      </c>
      <c r="G44" s="13">
        <v>15.92</v>
      </c>
      <c r="H44" s="13">
        <v>19.104</v>
      </c>
    </row>
    <row r="45">
      <c r="A45" s="10">
        <f t="shared" si="14"/>
      </c>
      <c r="B45" s="11" t="s">
        <v>10</v>
      </c>
      <c r="C45" s="12">
        <v>4</v>
      </c>
      <c r="D45" s="10" t="s">
        <v>14</v>
      </c>
      <c r="E45" s="10" t="s">
        <v>15</v>
      </c>
      <c r="F45" s="10" t="s">
        <v>13</v>
      </c>
      <c r="G45" s="13">
        <v>15.92</v>
      </c>
      <c r="H45" s="13">
        <v>19.104</v>
      </c>
    </row>
    <row r="46">
      <c r="A46" s="10">
        <f t="shared" si="14"/>
      </c>
      <c r="B46" s="11" t="s">
        <v>10</v>
      </c>
      <c r="C46" s="12">
        <v>4</v>
      </c>
      <c r="D46" s="10" t="s">
        <v>18</v>
      </c>
      <c r="E46" s="10" t="s">
        <v>19</v>
      </c>
      <c r="F46" s="10" t="s">
        <v>13</v>
      </c>
      <c r="G46" s="13">
        <v>15.92</v>
      </c>
      <c r="H46" s="13">
        <v>19.104</v>
      </c>
    </row>
    <row r="47">
      <c r="A47" s="6">
        <f ref="A47:A49" t="shared" si="15">="15"</f>
      </c>
      <c r="B47" s="7" t="s">
        <v>10</v>
      </c>
      <c r="C47" s="8">
        <v>4</v>
      </c>
      <c r="D47" s="6" t="s">
        <v>20</v>
      </c>
      <c r="E47" s="6" t="s">
        <v>21</v>
      </c>
      <c r="F47" s="6" t="s">
        <v>13</v>
      </c>
      <c r="G47" s="9">
        <v>13.22</v>
      </c>
      <c r="H47" s="9">
        <v>15.864</v>
      </c>
    </row>
    <row r="48">
      <c r="A48" s="6">
        <f t="shared" si="15"/>
      </c>
      <c r="B48" s="7" t="s">
        <v>10</v>
      </c>
      <c r="C48" s="8">
        <v>4</v>
      </c>
      <c r="D48" s="6" t="s">
        <v>14</v>
      </c>
      <c r="E48" s="6" t="s">
        <v>15</v>
      </c>
      <c r="F48" s="6" t="s">
        <v>13</v>
      </c>
      <c r="G48" s="9">
        <v>13.22</v>
      </c>
      <c r="H48" s="9">
        <v>15.864</v>
      </c>
    </row>
    <row r="49">
      <c r="A49" s="6">
        <f t="shared" si="15"/>
      </c>
      <c r="B49" s="7" t="s">
        <v>10</v>
      </c>
      <c r="C49" s="8">
        <v>4</v>
      </c>
      <c r="D49" s="6" t="s">
        <v>18</v>
      </c>
      <c r="E49" s="6" t="s">
        <v>19</v>
      </c>
      <c r="F49" s="6" t="s">
        <v>13</v>
      </c>
      <c r="G49" s="9">
        <v>13.22</v>
      </c>
      <c r="H49" s="9">
        <v>15.864</v>
      </c>
    </row>
    <row r="50">
      <c r="A50" s="10">
        <f ref="A50:A52" t="shared" si="16">="16"</f>
      </c>
      <c r="B50" s="11" t="s">
        <v>10</v>
      </c>
      <c r="C50" s="12">
        <v>4</v>
      </c>
      <c r="D50" s="10" t="s">
        <v>11</v>
      </c>
      <c r="E50" s="10" t="s">
        <v>12</v>
      </c>
      <c r="F50" s="10" t="s">
        <v>13</v>
      </c>
      <c r="G50" s="13">
        <v>10.73</v>
      </c>
      <c r="H50" s="13">
        <v>12.876</v>
      </c>
    </row>
    <row r="51">
      <c r="A51" s="10">
        <f t="shared" si="16"/>
      </c>
      <c r="B51" s="11" t="s">
        <v>10</v>
      </c>
      <c r="C51" s="12">
        <v>4</v>
      </c>
      <c r="D51" s="10" t="s">
        <v>14</v>
      </c>
      <c r="E51" s="10" t="s">
        <v>15</v>
      </c>
      <c r="F51" s="10" t="s">
        <v>13</v>
      </c>
      <c r="G51" s="13">
        <v>10.73</v>
      </c>
      <c r="H51" s="13">
        <v>12.876</v>
      </c>
    </row>
    <row r="52">
      <c r="A52" s="10">
        <f t="shared" si="16"/>
      </c>
      <c r="B52" s="11" t="s">
        <v>10</v>
      </c>
      <c r="C52" s="12">
        <v>4</v>
      </c>
      <c r="D52" s="10" t="s">
        <v>18</v>
      </c>
      <c r="E52" s="10" t="s">
        <v>19</v>
      </c>
      <c r="F52" s="10" t="s">
        <v>13</v>
      </c>
      <c r="G52" s="13">
        <v>10.73</v>
      </c>
      <c r="H52" s="13">
        <v>12.876</v>
      </c>
    </row>
    <row r="53">
      <c r="A53" s="6">
        <f ref="A53:A55" t="shared" si="17">="17"</f>
      </c>
      <c r="B53" s="7" t="s">
        <v>10</v>
      </c>
      <c r="C53" s="8">
        <v>4</v>
      </c>
      <c r="D53" s="6" t="s">
        <v>16</v>
      </c>
      <c r="E53" s="6" t="s">
        <v>17</v>
      </c>
      <c r="F53" s="6" t="s">
        <v>13</v>
      </c>
      <c r="G53" s="9">
        <v>9.25</v>
      </c>
      <c r="H53" s="9">
        <v>11.1</v>
      </c>
    </row>
    <row r="54">
      <c r="A54" s="6">
        <f t="shared" si="17"/>
      </c>
      <c r="B54" s="7" t="s">
        <v>10</v>
      </c>
      <c r="C54" s="8">
        <v>4</v>
      </c>
      <c r="D54" s="6" t="s">
        <v>14</v>
      </c>
      <c r="E54" s="6" t="s">
        <v>15</v>
      </c>
      <c r="F54" s="6" t="s">
        <v>13</v>
      </c>
      <c r="G54" s="9">
        <v>9.25</v>
      </c>
      <c r="H54" s="9">
        <v>11.1</v>
      </c>
    </row>
    <row r="55">
      <c r="A55" s="6">
        <f t="shared" si="17"/>
      </c>
      <c r="B55" s="7" t="s">
        <v>10</v>
      </c>
      <c r="C55" s="8">
        <v>4</v>
      </c>
      <c r="D55" s="6" t="s">
        <v>18</v>
      </c>
      <c r="E55" s="6" t="s">
        <v>19</v>
      </c>
      <c r="F55" s="6" t="s">
        <v>13</v>
      </c>
      <c r="G55" s="9">
        <v>9.25</v>
      </c>
      <c r="H55" s="9">
        <v>11.1</v>
      </c>
    </row>
    <row r="56">
      <c r="A56" s="10">
        <f ref="A56:A58" t="shared" si="18">="18"</f>
      </c>
      <c r="B56" s="11" t="s">
        <v>10</v>
      </c>
      <c r="C56" s="12">
        <v>4</v>
      </c>
      <c r="D56" s="10" t="s">
        <v>20</v>
      </c>
      <c r="E56" s="10" t="s">
        <v>21</v>
      </c>
      <c r="F56" s="10" t="s">
        <v>13</v>
      </c>
      <c r="G56" s="13">
        <v>11.57</v>
      </c>
      <c r="H56" s="13">
        <v>13.884</v>
      </c>
    </row>
    <row r="57">
      <c r="A57" s="10">
        <f t="shared" si="18"/>
      </c>
      <c r="B57" s="11" t="s">
        <v>10</v>
      </c>
      <c r="C57" s="12">
        <v>4</v>
      </c>
      <c r="D57" s="10" t="s">
        <v>14</v>
      </c>
      <c r="E57" s="10" t="s">
        <v>15</v>
      </c>
      <c r="F57" s="10" t="s">
        <v>13</v>
      </c>
      <c r="G57" s="13">
        <v>11.57</v>
      </c>
      <c r="H57" s="13">
        <v>13.884</v>
      </c>
    </row>
    <row r="58">
      <c r="A58" s="10">
        <f t="shared" si="18"/>
      </c>
      <c r="B58" s="11" t="s">
        <v>10</v>
      </c>
      <c r="C58" s="12">
        <v>4</v>
      </c>
      <c r="D58" s="10" t="s">
        <v>18</v>
      </c>
      <c r="E58" s="10" t="s">
        <v>19</v>
      </c>
      <c r="F58" s="10" t="s">
        <v>13</v>
      </c>
      <c r="G58" s="13">
        <v>11.57</v>
      </c>
      <c r="H58" s="13">
        <v>13.884</v>
      </c>
    </row>
    <row r="59">
      <c r="A59" s="6">
        <f ref="A59:A61" t="shared" si="19">="19"</f>
      </c>
      <c r="B59" s="7" t="s">
        <v>10</v>
      </c>
      <c r="C59" s="8">
        <v>4</v>
      </c>
      <c r="D59" s="6" t="s">
        <v>11</v>
      </c>
      <c r="E59" s="6" t="s">
        <v>12</v>
      </c>
      <c r="F59" s="6" t="s">
        <v>13</v>
      </c>
      <c r="G59" s="9">
        <v>14.34</v>
      </c>
      <c r="H59" s="9">
        <v>17.208</v>
      </c>
    </row>
    <row r="60">
      <c r="A60" s="6">
        <f t="shared" si="19"/>
      </c>
      <c r="B60" s="7" t="s">
        <v>10</v>
      </c>
      <c r="C60" s="8">
        <v>4</v>
      </c>
      <c r="D60" s="6" t="s">
        <v>14</v>
      </c>
      <c r="E60" s="6" t="s">
        <v>15</v>
      </c>
      <c r="F60" s="6" t="s">
        <v>13</v>
      </c>
      <c r="G60" s="9">
        <v>14.34</v>
      </c>
      <c r="H60" s="9">
        <v>17.208</v>
      </c>
    </row>
    <row r="61">
      <c r="A61" s="6">
        <f t="shared" si="19"/>
      </c>
      <c r="B61" s="7" t="s">
        <v>10</v>
      </c>
      <c r="C61" s="8">
        <v>4</v>
      </c>
      <c r="D61" s="6" t="s">
        <v>18</v>
      </c>
      <c r="E61" s="6" t="s">
        <v>19</v>
      </c>
      <c r="F61" s="6" t="s">
        <v>13</v>
      </c>
      <c r="G61" s="9">
        <v>14.34</v>
      </c>
      <c r="H61" s="9">
        <v>17.208</v>
      </c>
    </row>
    <row r="62">
      <c r="A62" s="10">
        <f ref="A62:A64" t="shared" si="20">="20"</f>
      </c>
      <c r="B62" s="11" t="s">
        <v>10</v>
      </c>
      <c r="C62" s="12">
        <v>4</v>
      </c>
      <c r="D62" s="10" t="s">
        <v>16</v>
      </c>
      <c r="E62" s="10" t="s">
        <v>17</v>
      </c>
      <c r="F62" s="10" t="s">
        <v>13</v>
      </c>
      <c r="G62" s="13">
        <v>16.74</v>
      </c>
      <c r="H62" s="13">
        <v>20.087999999999997</v>
      </c>
    </row>
    <row r="63">
      <c r="A63" s="10">
        <f t="shared" si="20"/>
      </c>
      <c r="B63" s="11" t="s">
        <v>10</v>
      </c>
      <c r="C63" s="12">
        <v>4</v>
      </c>
      <c r="D63" s="10" t="s">
        <v>14</v>
      </c>
      <c r="E63" s="10" t="s">
        <v>15</v>
      </c>
      <c r="F63" s="10" t="s">
        <v>13</v>
      </c>
      <c r="G63" s="13">
        <v>16.74</v>
      </c>
      <c r="H63" s="13">
        <v>20.087999999999997</v>
      </c>
    </row>
    <row r="64">
      <c r="A64" s="10">
        <f t="shared" si="20"/>
      </c>
      <c r="B64" s="11" t="s">
        <v>10</v>
      </c>
      <c r="C64" s="12">
        <v>4</v>
      </c>
      <c r="D64" s="10" t="s">
        <v>18</v>
      </c>
      <c r="E64" s="10" t="s">
        <v>19</v>
      </c>
      <c r="F64" s="10" t="s">
        <v>13</v>
      </c>
      <c r="G64" s="13">
        <v>16.74</v>
      </c>
      <c r="H64" s="13">
        <v>20.087999999999997</v>
      </c>
    </row>
    <row r="65">
      <c r="A65" s="6">
        <f ref="A65:A67" t="shared" si="21">="21"</f>
      </c>
      <c r="B65" s="7" t="s">
        <v>10</v>
      </c>
      <c r="C65" s="8">
        <v>4</v>
      </c>
      <c r="D65" s="6" t="s">
        <v>20</v>
      </c>
      <c r="E65" s="6" t="s">
        <v>21</v>
      </c>
      <c r="F65" s="6" t="s">
        <v>13</v>
      </c>
      <c r="G65" s="9">
        <v>19.23</v>
      </c>
      <c r="H65" s="9">
        <v>23.076</v>
      </c>
    </row>
    <row r="66">
      <c r="A66" s="6">
        <f t="shared" si="21"/>
      </c>
      <c r="B66" s="7" t="s">
        <v>10</v>
      </c>
      <c r="C66" s="8">
        <v>4</v>
      </c>
      <c r="D66" s="6" t="s">
        <v>14</v>
      </c>
      <c r="E66" s="6" t="s">
        <v>15</v>
      </c>
      <c r="F66" s="6" t="s">
        <v>13</v>
      </c>
      <c r="G66" s="9">
        <v>19.23</v>
      </c>
      <c r="H66" s="9">
        <v>23.076</v>
      </c>
    </row>
    <row r="67">
      <c r="A67" s="6">
        <f t="shared" si="21"/>
      </c>
      <c r="B67" s="7" t="s">
        <v>10</v>
      </c>
      <c r="C67" s="8">
        <v>4</v>
      </c>
      <c r="D67" s="6" t="s">
        <v>18</v>
      </c>
      <c r="E67" s="6" t="s">
        <v>19</v>
      </c>
      <c r="F67" s="6" t="s">
        <v>13</v>
      </c>
      <c r="G67" s="9">
        <v>19.23</v>
      </c>
      <c r="H67" s="9">
        <v>23.076</v>
      </c>
    </row>
    <row r="68">
      <c r="A68" s="10">
        <f ref="A68:A70" t="shared" si="22">="22"</f>
      </c>
      <c r="B68" s="11" t="s">
        <v>10</v>
      </c>
      <c r="C68" s="12">
        <v>6</v>
      </c>
      <c r="D68" s="10" t="s">
        <v>11</v>
      </c>
      <c r="E68" s="10" t="s">
        <v>12</v>
      </c>
      <c r="F68" s="10" t="s">
        <v>13</v>
      </c>
      <c r="G68" s="13">
        <v>47.82</v>
      </c>
      <c r="H68" s="13">
        <v>57.384</v>
      </c>
    </row>
    <row r="69">
      <c r="A69" s="10">
        <f t="shared" si="22"/>
      </c>
      <c r="B69" s="11" t="s">
        <v>10</v>
      </c>
      <c r="C69" s="12">
        <v>6</v>
      </c>
      <c r="D69" s="10" t="s">
        <v>14</v>
      </c>
      <c r="E69" s="10" t="s">
        <v>15</v>
      </c>
      <c r="F69" s="10" t="s">
        <v>13</v>
      </c>
      <c r="G69" s="13">
        <v>47.82</v>
      </c>
      <c r="H69" s="13">
        <v>57.384</v>
      </c>
    </row>
    <row r="70">
      <c r="A70" s="10">
        <f t="shared" si="22"/>
      </c>
      <c r="B70" s="11" t="s">
        <v>10</v>
      </c>
      <c r="C70" s="12">
        <v>6</v>
      </c>
      <c r="D70" s="10" t="s">
        <v>18</v>
      </c>
      <c r="E70" s="10" t="s">
        <v>19</v>
      </c>
      <c r="F70" s="10" t="s">
        <v>13</v>
      </c>
      <c r="G70" s="13">
        <v>47.82</v>
      </c>
      <c r="H70" s="13">
        <v>57.384</v>
      </c>
    </row>
    <row r="71">
      <c r="A71" s="6">
        <f ref="A71:A73" t="shared" si="23">="23"</f>
      </c>
      <c r="B71" s="7" t="s">
        <v>10</v>
      </c>
      <c r="C71" s="8">
        <v>6</v>
      </c>
      <c r="D71" s="6" t="s">
        <v>16</v>
      </c>
      <c r="E71" s="6" t="s">
        <v>17</v>
      </c>
      <c r="F71" s="6" t="s">
        <v>13</v>
      </c>
      <c r="G71" s="9">
        <v>49.85</v>
      </c>
      <c r="H71" s="9">
        <v>59.82</v>
      </c>
    </row>
    <row r="72">
      <c r="A72" s="6">
        <f t="shared" si="23"/>
      </c>
      <c r="B72" s="7" t="s">
        <v>10</v>
      </c>
      <c r="C72" s="8">
        <v>6</v>
      </c>
      <c r="D72" s="6" t="s">
        <v>14</v>
      </c>
      <c r="E72" s="6" t="s">
        <v>15</v>
      </c>
      <c r="F72" s="6" t="s">
        <v>13</v>
      </c>
      <c r="G72" s="9">
        <v>49.85</v>
      </c>
      <c r="H72" s="9">
        <v>59.82</v>
      </c>
    </row>
    <row r="73">
      <c r="A73" s="6">
        <f t="shared" si="23"/>
      </c>
      <c r="B73" s="7" t="s">
        <v>10</v>
      </c>
      <c r="C73" s="8">
        <v>6</v>
      </c>
      <c r="D73" s="6" t="s">
        <v>18</v>
      </c>
      <c r="E73" s="6" t="s">
        <v>19</v>
      </c>
      <c r="F73" s="6" t="s">
        <v>13</v>
      </c>
      <c r="G73" s="9">
        <v>49.85</v>
      </c>
      <c r="H73" s="9">
        <v>59.82</v>
      </c>
    </row>
    <row r="74">
      <c r="A74" s="10">
        <f ref="A74:A76" t="shared" si="24">="24"</f>
      </c>
      <c r="B74" s="11" t="s">
        <v>10</v>
      </c>
      <c r="C74" s="12">
        <v>6</v>
      </c>
      <c r="D74" s="10" t="s">
        <v>20</v>
      </c>
      <c r="E74" s="10" t="s">
        <v>21</v>
      </c>
      <c r="F74" s="10" t="s">
        <v>13</v>
      </c>
      <c r="G74" s="13">
        <v>51.8</v>
      </c>
      <c r="H74" s="13">
        <v>62.16</v>
      </c>
    </row>
    <row r="75">
      <c r="A75" s="10">
        <f t="shared" si="24"/>
      </c>
      <c r="B75" s="11" t="s">
        <v>10</v>
      </c>
      <c r="C75" s="12">
        <v>6</v>
      </c>
      <c r="D75" s="10" t="s">
        <v>14</v>
      </c>
      <c r="E75" s="10" t="s">
        <v>15</v>
      </c>
      <c r="F75" s="10" t="s">
        <v>13</v>
      </c>
      <c r="G75" s="13">
        <v>51.8</v>
      </c>
      <c r="H75" s="13">
        <v>62.16</v>
      </c>
    </row>
    <row r="76">
      <c r="A76" s="10">
        <f t="shared" si="24"/>
      </c>
      <c r="B76" s="11" t="s">
        <v>10</v>
      </c>
      <c r="C76" s="12">
        <v>6</v>
      </c>
      <c r="D76" s="10" t="s">
        <v>18</v>
      </c>
      <c r="E76" s="10" t="s">
        <v>19</v>
      </c>
      <c r="F76" s="10" t="s">
        <v>13</v>
      </c>
      <c r="G76" s="13">
        <v>51.8</v>
      </c>
      <c r="H76" s="13">
        <v>62.16</v>
      </c>
    </row>
    <row r="77">
      <c r="A77" s="6">
        <f ref="A77:A79" t="shared" si="25">="25"</f>
      </c>
      <c r="B77" s="7" t="s">
        <v>10</v>
      </c>
      <c r="C77" s="8">
        <v>4</v>
      </c>
      <c r="D77" s="6" t="s">
        <v>11</v>
      </c>
      <c r="E77" s="6" t="s">
        <v>12</v>
      </c>
      <c r="F77" s="6" t="s">
        <v>13</v>
      </c>
      <c r="G77" s="9">
        <v>35.07</v>
      </c>
      <c r="H77" s="9">
        <v>42.083999999999996</v>
      </c>
    </row>
    <row r="78">
      <c r="A78" s="6">
        <f t="shared" si="25"/>
      </c>
      <c r="B78" s="7" t="s">
        <v>10</v>
      </c>
      <c r="C78" s="8">
        <v>4</v>
      </c>
      <c r="D78" s="6" t="s">
        <v>14</v>
      </c>
      <c r="E78" s="6" t="s">
        <v>15</v>
      </c>
      <c r="F78" s="6" t="s">
        <v>13</v>
      </c>
      <c r="G78" s="9">
        <v>35.07</v>
      </c>
      <c r="H78" s="9">
        <v>42.083999999999996</v>
      </c>
    </row>
    <row r="79">
      <c r="A79" s="6">
        <f t="shared" si="25"/>
      </c>
      <c r="B79" s="7" t="s">
        <v>10</v>
      </c>
      <c r="C79" s="8">
        <v>4</v>
      </c>
      <c r="D79" s="6" t="s">
        <v>18</v>
      </c>
      <c r="E79" s="6" t="s">
        <v>19</v>
      </c>
      <c r="F79" s="6" t="s">
        <v>13</v>
      </c>
      <c r="G79" s="9">
        <v>35.07</v>
      </c>
      <c r="H79" s="9">
        <v>42.083999999999996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74:A76"/>
    <mergeCell ref="B74:B76"/>
    <mergeCell ref="A77:A79"/>
    <mergeCell ref="B77:B79"/>
    <mergeCell ref="J1:O3"/>
    <mergeCell ref="A1:A3"/>
  </mergeCells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O46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26</v>
      </c>
      <c r="C1" s="4" t="s">
        <v>26</v>
      </c>
      <c r="D1" s="4" t="s">
        <v>26</v>
      </c>
      <c r="E1" s="4" t="s">
        <v>26</v>
      </c>
      <c r="F1" s="4" t="s">
        <v>26</v>
      </c>
      <c r="G1" s="4" t="s">
        <v>26</v>
      </c>
      <c r="H1" s="4" t="s">
        <v>26</v>
      </c>
      <c r="J1" s="4" t="s">
        <v>27</v>
      </c>
      <c r="K1" s="4" t="s">
        <v>27</v>
      </c>
      <c r="L1" s="4" t="s">
        <v>27</v>
      </c>
      <c r="M1" s="4" t="s">
        <v>27</v>
      </c>
      <c r="N1" s="4" t="s">
        <v>27</v>
      </c>
      <c r="O1" s="4" t="s">
        <v>27</v>
      </c>
    </row>
    <row r="2">
      <c r="B2" s="4" t="s">
        <v>26</v>
      </c>
      <c r="C2" s="4" t="s">
        <v>26</v>
      </c>
      <c r="D2" s="4" t="s">
        <v>26</v>
      </c>
      <c r="E2" s="4" t="s">
        <v>26</v>
      </c>
      <c r="F2" s="4" t="s">
        <v>26</v>
      </c>
      <c r="G2" s="4" t="s">
        <v>26</v>
      </c>
      <c r="H2" s="4" t="s">
        <v>26</v>
      </c>
      <c r="J2" s="4" t="s">
        <v>27</v>
      </c>
      <c r="K2" s="4" t="s">
        <v>27</v>
      </c>
      <c r="L2" s="4" t="s">
        <v>27</v>
      </c>
      <c r="M2" s="4" t="s">
        <v>27</v>
      </c>
      <c r="N2" s="4" t="s">
        <v>27</v>
      </c>
      <c r="O2" s="4" t="s">
        <v>27</v>
      </c>
    </row>
    <row r="3">
      <c r="B3" s="4" t="s">
        <v>26</v>
      </c>
      <c r="C3" s="4" t="s">
        <v>26</v>
      </c>
      <c r="D3" s="4" t="s">
        <v>26</v>
      </c>
      <c r="E3" s="4" t="s">
        <v>26</v>
      </c>
      <c r="F3" s="4" t="s">
        <v>26</v>
      </c>
      <c r="G3" s="4" t="s">
        <v>26</v>
      </c>
      <c r="H3" s="4" t="s">
        <v>26</v>
      </c>
      <c r="J3" s="4" t="s">
        <v>27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27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10</v>
      </c>
      <c r="C5" s="8">
        <v>4</v>
      </c>
      <c r="D5" s="6" t="s">
        <v>11</v>
      </c>
      <c r="E5" s="6" t="s">
        <v>12</v>
      </c>
      <c r="F5" s="6" t="s">
        <v>13</v>
      </c>
      <c r="G5" s="9">
        <v>21.43</v>
      </c>
      <c r="H5" s="9">
        <v>25.715999999999998</v>
      </c>
      <c r="J5" s="8">
        <v>4</v>
      </c>
      <c r="K5" s="6" t="s">
        <v>11</v>
      </c>
      <c r="L5" s="6" t="s">
        <v>12</v>
      </c>
      <c r="M5" s="6" t="s">
        <v>13</v>
      </c>
      <c r="N5" s="9">
        <v>78.4883145016419</v>
      </c>
      <c r="O5" s="9">
        <v>94.185977401970277</v>
      </c>
    </row>
    <row r="6">
      <c r="A6" s="6">
        <f t="shared" si="1"/>
      </c>
      <c r="B6" s="7" t="s">
        <v>10</v>
      </c>
      <c r="C6" s="8">
        <v>4</v>
      </c>
      <c r="D6" s="6" t="s">
        <v>14</v>
      </c>
      <c r="E6" s="6" t="s">
        <v>15</v>
      </c>
      <c r="F6" s="6" t="s">
        <v>13</v>
      </c>
      <c r="G6" s="9">
        <v>21.43</v>
      </c>
      <c r="H6" s="9">
        <v>25.715999999999998</v>
      </c>
      <c r="J6" s="12">
        <v>4</v>
      </c>
      <c r="K6" s="10" t="s">
        <v>16</v>
      </c>
      <c r="L6" s="10" t="s">
        <v>17</v>
      </c>
      <c r="M6" s="10" t="s">
        <v>13</v>
      </c>
      <c r="N6" s="13">
        <v>77.8891456933169</v>
      </c>
      <c r="O6" s="13">
        <v>93.466974831980281</v>
      </c>
    </row>
    <row r="7">
      <c r="A7" s="6">
        <f t="shared" si="1"/>
      </c>
      <c r="B7" s="7" t="s">
        <v>10</v>
      </c>
      <c r="C7" s="8">
        <v>4</v>
      </c>
      <c r="D7" s="6" t="s">
        <v>18</v>
      </c>
      <c r="E7" s="6" t="s">
        <v>19</v>
      </c>
      <c r="F7" s="6" t="s">
        <v>13</v>
      </c>
      <c r="G7" s="9">
        <v>21.43</v>
      </c>
      <c r="H7" s="9">
        <v>25.715999999999998</v>
      </c>
      <c r="J7" s="8">
        <v>4</v>
      </c>
      <c r="K7" s="6" t="s">
        <v>20</v>
      </c>
      <c r="L7" s="6" t="s">
        <v>21</v>
      </c>
      <c r="M7" s="6" t="s">
        <v>13</v>
      </c>
      <c r="N7" s="9">
        <v>56.748194049948509</v>
      </c>
      <c r="O7" s="9">
        <v>68.097832859938208</v>
      </c>
    </row>
    <row r="8">
      <c r="A8" s="10">
        <f ref="A8:A10" t="shared" si="2">="2"</f>
      </c>
      <c r="B8" s="11" t="s">
        <v>10</v>
      </c>
      <c r="C8" s="12">
        <v>4</v>
      </c>
      <c r="D8" s="10" t="s">
        <v>16</v>
      </c>
      <c r="E8" s="10" t="s">
        <v>17</v>
      </c>
      <c r="F8" s="10" t="s">
        <v>13</v>
      </c>
      <c r="G8" s="13">
        <v>17.24</v>
      </c>
      <c r="H8" s="13">
        <v>20.688</v>
      </c>
      <c r="J8" s="12">
        <v>4</v>
      </c>
      <c r="K8" s="10" t="s">
        <v>14</v>
      </c>
      <c r="L8" s="10" t="s">
        <v>15</v>
      </c>
      <c r="M8" s="10" t="s">
        <v>13</v>
      </c>
      <c r="N8" s="13">
        <v>213.12565424490731</v>
      </c>
      <c r="O8" s="13">
        <v>255.75078509388877</v>
      </c>
    </row>
    <row r="9">
      <c r="A9" s="10">
        <f t="shared" si="2"/>
      </c>
      <c r="B9" s="11" t="s">
        <v>10</v>
      </c>
      <c r="C9" s="12">
        <v>4</v>
      </c>
      <c r="D9" s="10" t="s">
        <v>14</v>
      </c>
      <c r="E9" s="10" t="s">
        <v>15</v>
      </c>
      <c r="F9" s="10" t="s">
        <v>13</v>
      </c>
      <c r="G9" s="13">
        <v>17.24</v>
      </c>
      <c r="H9" s="13">
        <v>20.688</v>
      </c>
      <c r="J9" s="8">
        <v>4</v>
      </c>
      <c r="K9" s="6" t="s">
        <v>18</v>
      </c>
      <c r="L9" s="6" t="s">
        <v>19</v>
      </c>
      <c r="M9" s="6" t="s">
        <v>13</v>
      </c>
      <c r="N9" s="9">
        <v>213.12565424490731</v>
      </c>
      <c r="O9" s="9">
        <v>255.75078509388877</v>
      </c>
    </row>
    <row r="10">
      <c r="A10" s="10">
        <f t="shared" si="2"/>
      </c>
      <c r="B10" s="11" t="s">
        <v>10</v>
      </c>
      <c r="C10" s="12">
        <v>4</v>
      </c>
      <c r="D10" s="10" t="s">
        <v>18</v>
      </c>
      <c r="E10" s="10" t="s">
        <v>19</v>
      </c>
      <c r="F10" s="10" t="s">
        <v>13</v>
      </c>
      <c r="G10" s="13">
        <v>17.24</v>
      </c>
      <c r="H10" s="13">
        <v>20.688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12.22</v>
      </c>
      <c r="H11" s="9">
        <v>14.664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12.22</v>
      </c>
      <c r="H12" s="9">
        <v>14.664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12.22</v>
      </c>
      <c r="H13" s="9">
        <v>14.664</v>
      </c>
    </row>
    <row r="14">
      <c r="A14" s="10">
        <f ref="A14:A16" t="shared" si="4">="4"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9.78</v>
      </c>
      <c r="H14" s="13">
        <v>11.735999999999999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9.78</v>
      </c>
      <c r="H15" s="13">
        <v>11.735999999999999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9.78</v>
      </c>
      <c r="H16" s="13">
        <v>11.735999999999999</v>
      </c>
    </row>
    <row r="17">
      <c r="A17" s="6">
        <f ref="A17:A19" t="shared" si="5">="5"</f>
      </c>
      <c r="B17" s="7" t="s">
        <v>10</v>
      </c>
      <c r="C17" s="8">
        <v>4</v>
      </c>
      <c r="D17" s="6" t="s">
        <v>16</v>
      </c>
      <c r="E17" s="6" t="s">
        <v>17</v>
      </c>
      <c r="F17" s="6" t="s">
        <v>13</v>
      </c>
      <c r="G17" s="9">
        <v>10.23</v>
      </c>
      <c r="H17" s="9">
        <v>12.276</v>
      </c>
    </row>
    <row r="18">
      <c r="A18" s="6">
        <f t="shared" si="5"/>
      </c>
      <c r="B18" s="7" t="s">
        <v>10</v>
      </c>
      <c r="C18" s="8">
        <v>4</v>
      </c>
      <c r="D18" s="6" t="s">
        <v>14</v>
      </c>
      <c r="E18" s="6" t="s">
        <v>15</v>
      </c>
      <c r="F18" s="6" t="s">
        <v>13</v>
      </c>
      <c r="G18" s="9">
        <v>10.23</v>
      </c>
      <c r="H18" s="9">
        <v>12.276</v>
      </c>
    </row>
    <row r="19">
      <c r="A19" s="6">
        <f t="shared" si="5"/>
      </c>
      <c r="B19" s="7" t="s">
        <v>10</v>
      </c>
      <c r="C19" s="8">
        <v>4</v>
      </c>
      <c r="D19" s="6" t="s">
        <v>18</v>
      </c>
      <c r="E19" s="6" t="s">
        <v>19</v>
      </c>
      <c r="F19" s="6" t="s">
        <v>13</v>
      </c>
      <c r="G19" s="9">
        <v>10.23</v>
      </c>
      <c r="H19" s="9">
        <v>12.276</v>
      </c>
    </row>
    <row r="20">
      <c r="A20" s="10">
        <f ref="A20:A22" t="shared" si="6">="6"</f>
      </c>
      <c r="B20" s="11" t="s">
        <v>10</v>
      </c>
      <c r="C20" s="12">
        <v>4</v>
      </c>
      <c r="D20" s="10" t="s">
        <v>20</v>
      </c>
      <c r="E20" s="10" t="s">
        <v>21</v>
      </c>
      <c r="F20" s="10" t="s">
        <v>13</v>
      </c>
      <c r="G20" s="13">
        <v>15.09</v>
      </c>
      <c r="H20" s="13">
        <v>18.108</v>
      </c>
    </row>
    <row r="21">
      <c r="A21" s="10">
        <f t="shared" si="6"/>
      </c>
      <c r="B21" s="11" t="s">
        <v>10</v>
      </c>
      <c r="C21" s="12">
        <v>4</v>
      </c>
      <c r="D21" s="10" t="s">
        <v>14</v>
      </c>
      <c r="E21" s="10" t="s">
        <v>15</v>
      </c>
      <c r="F21" s="10" t="s">
        <v>13</v>
      </c>
      <c r="G21" s="13">
        <v>15.09</v>
      </c>
      <c r="H21" s="13">
        <v>18.108</v>
      </c>
    </row>
    <row r="22">
      <c r="A22" s="10">
        <f t="shared" si="6"/>
      </c>
      <c r="B22" s="11" t="s">
        <v>10</v>
      </c>
      <c r="C22" s="12">
        <v>4</v>
      </c>
      <c r="D22" s="10" t="s">
        <v>18</v>
      </c>
      <c r="E22" s="10" t="s">
        <v>19</v>
      </c>
      <c r="F22" s="10" t="s">
        <v>13</v>
      </c>
      <c r="G22" s="13">
        <v>15.09</v>
      </c>
      <c r="H22" s="13">
        <v>18.108</v>
      </c>
    </row>
    <row r="23">
      <c r="A23" s="6">
        <f ref="A23:A25" t="shared" si="7">="7"</f>
      </c>
      <c r="B23" s="7" t="s">
        <v>10</v>
      </c>
      <c r="C23" s="8">
        <v>4</v>
      </c>
      <c r="D23" s="6" t="s">
        <v>11</v>
      </c>
      <c r="E23" s="6" t="s">
        <v>12</v>
      </c>
      <c r="F23" s="6" t="s">
        <v>13</v>
      </c>
      <c r="G23" s="9">
        <v>20.26</v>
      </c>
      <c r="H23" s="9">
        <v>24.312</v>
      </c>
    </row>
    <row r="24">
      <c r="A24" s="6">
        <f t="shared" si="7"/>
      </c>
      <c r="B24" s="7" t="s">
        <v>10</v>
      </c>
      <c r="C24" s="8">
        <v>4</v>
      </c>
      <c r="D24" s="6" t="s">
        <v>14</v>
      </c>
      <c r="E24" s="6" t="s">
        <v>15</v>
      </c>
      <c r="F24" s="6" t="s">
        <v>13</v>
      </c>
      <c r="G24" s="9">
        <v>20.26</v>
      </c>
      <c r="H24" s="9">
        <v>24.312</v>
      </c>
    </row>
    <row r="25">
      <c r="A25" s="6">
        <f t="shared" si="7"/>
      </c>
      <c r="B25" s="7" t="s">
        <v>10</v>
      </c>
      <c r="C25" s="8">
        <v>4</v>
      </c>
      <c r="D25" s="6" t="s">
        <v>18</v>
      </c>
      <c r="E25" s="6" t="s">
        <v>19</v>
      </c>
      <c r="F25" s="6" t="s">
        <v>13</v>
      </c>
      <c r="G25" s="9">
        <v>20.26</v>
      </c>
      <c r="H25" s="9">
        <v>24.312</v>
      </c>
    </row>
    <row r="26">
      <c r="A26" s="10">
        <f ref="A26:A28" t="shared" si="8">="8"</f>
      </c>
      <c r="B26" s="11" t="s">
        <v>10</v>
      </c>
      <c r="C26" s="12">
        <v>4</v>
      </c>
      <c r="D26" s="10" t="s">
        <v>16</v>
      </c>
      <c r="E26" s="10" t="s">
        <v>17</v>
      </c>
      <c r="F26" s="10" t="s">
        <v>13</v>
      </c>
      <c r="G26" s="13">
        <v>21.55</v>
      </c>
      <c r="H26" s="13">
        <v>25.86</v>
      </c>
    </row>
    <row r="27">
      <c r="A27" s="10">
        <f t="shared" si="8"/>
      </c>
      <c r="B27" s="11" t="s">
        <v>10</v>
      </c>
      <c r="C27" s="12">
        <v>4</v>
      </c>
      <c r="D27" s="10" t="s">
        <v>14</v>
      </c>
      <c r="E27" s="10" t="s">
        <v>15</v>
      </c>
      <c r="F27" s="10" t="s">
        <v>13</v>
      </c>
      <c r="G27" s="13">
        <v>21.55</v>
      </c>
      <c r="H27" s="13">
        <v>25.86</v>
      </c>
    </row>
    <row r="28">
      <c r="A28" s="10">
        <f t="shared" si="8"/>
      </c>
      <c r="B28" s="11" t="s">
        <v>10</v>
      </c>
      <c r="C28" s="12">
        <v>4</v>
      </c>
      <c r="D28" s="10" t="s">
        <v>18</v>
      </c>
      <c r="E28" s="10" t="s">
        <v>19</v>
      </c>
      <c r="F28" s="10" t="s">
        <v>13</v>
      </c>
      <c r="G28" s="13">
        <v>21.55</v>
      </c>
      <c r="H28" s="13">
        <v>25.86</v>
      </c>
    </row>
    <row r="29">
      <c r="A29" s="6">
        <f ref="A29:A31" t="shared" si="9">="9"</f>
      </c>
      <c r="B29" s="7" t="s">
        <v>10</v>
      </c>
      <c r="C29" s="8">
        <v>4</v>
      </c>
      <c r="D29" s="6" t="s">
        <v>20</v>
      </c>
      <c r="E29" s="6" t="s">
        <v>21</v>
      </c>
      <c r="F29" s="6" t="s">
        <v>13</v>
      </c>
      <c r="G29" s="9">
        <v>16.44</v>
      </c>
      <c r="H29" s="9">
        <v>19.728</v>
      </c>
    </row>
    <row r="30">
      <c r="A30" s="6">
        <f t="shared" si="9"/>
      </c>
      <c r="B30" s="7" t="s">
        <v>10</v>
      </c>
      <c r="C30" s="8">
        <v>4</v>
      </c>
      <c r="D30" s="6" t="s">
        <v>14</v>
      </c>
      <c r="E30" s="6" t="s">
        <v>15</v>
      </c>
      <c r="F30" s="6" t="s">
        <v>13</v>
      </c>
      <c r="G30" s="9">
        <v>16.44</v>
      </c>
      <c r="H30" s="9">
        <v>19.728</v>
      </c>
    </row>
    <row r="31">
      <c r="A31" s="6">
        <f t="shared" si="9"/>
      </c>
      <c r="B31" s="7" t="s">
        <v>10</v>
      </c>
      <c r="C31" s="8">
        <v>4</v>
      </c>
      <c r="D31" s="6" t="s">
        <v>18</v>
      </c>
      <c r="E31" s="6" t="s">
        <v>19</v>
      </c>
      <c r="F31" s="6" t="s">
        <v>13</v>
      </c>
      <c r="G31" s="9">
        <v>16.44</v>
      </c>
      <c r="H31" s="9">
        <v>19.728</v>
      </c>
    </row>
    <row r="32">
      <c r="A32" s="10">
        <f ref="A32:A34" t="shared" si="10">="10"</f>
      </c>
      <c r="B32" s="11" t="s">
        <v>10</v>
      </c>
      <c r="C32" s="12">
        <v>4</v>
      </c>
      <c r="D32" s="10" t="s">
        <v>11</v>
      </c>
      <c r="E32" s="10" t="s">
        <v>12</v>
      </c>
      <c r="F32" s="10" t="s">
        <v>13</v>
      </c>
      <c r="G32" s="13">
        <v>11.43</v>
      </c>
      <c r="H32" s="13">
        <v>13.716</v>
      </c>
    </row>
    <row r="33">
      <c r="A33" s="10">
        <f t="shared" si="10"/>
      </c>
      <c r="B33" s="11" t="s">
        <v>10</v>
      </c>
      <c r="C33" s="12">
        <v>4</v>
      </c>
      <c r="D33" s="10" t="s">
        <v>14</v>
      </c>
      <c r="E33" s="10" t="s">
        <v>15</v>
      </c>
      <c r="F33" s="10" t="s">
        <v>13</v>
      </c>
      <c r="G33" s="13">
        <v>11.43</v>
      </c>
      <c r="H33" s="13">
        <v>13.716</v>
      </c>
    </row>
    <row r="34">
      <c r="A34" s="10">
        <f t="shared" si="10"/>
      </c>
      <c r="B34" s="11" t="s">
        <v>10</v>
      </c>
      <c r="C34" s="12">
        <v>4</v>
      </c>
      <c r="D34" s="10" t="s">
        <v>18</v>
      </c>
      <c r="E34" s="10" t="s">
        <v>19</v>
      </c>
      <c r="F34" s="10" t="s">
        <v>13</v>
      </c>
      <c r="G34" s="13">
        <v>11.43</v>
      </c>
      <c r="H34" s="13">
        <v>13.716</v>
      </c>
    </row>
    <row r="35">
      <c r="A35" s="6">
        <f ref="A35:A37" t="shared" si="11">="11"</f>
      </c>
      <c r="B35" s="7" t="s">
        <v>10</v>
      </c>
      <c r="C35" s="8">
        <v>4</v>
      </c>
      <c r="D35" s="6" t="s">
        <v>16</v>
      </c>
      <c r="E35" s="6" t="s">
        <v>17</v>
      </c>
      <c r="F35" s="6" t="s">
        <v>13</v>
      </c>
      <c r="G35" s="9">
        <v>10.59</v>
      </c>
      <c r="H35" s="9">
        <v>12.708</v>
      </c>
    </row>
    <row r="36">
      <c r="A36" s="6">
        <f t="shared" si="11"/>
      </c>
      <c r="B36" s="7" t="s">
        <v>10</v>
      </c>
      <c r="C36" s="8">
        <v>4</v>
      </c>
      <c r="D36" s="6" t="s">
        <v>14</v>
      </c>
      <c r="E36" s="6" t="s">
        <v>15</v>
      </c>
      <c r="F36" s="6" t="s">
        <v>13</v>
      </c>
      <c r="G36" s="9">
        <v>10.59</v>
      </c>
      <c r="H36" s="9">
        <v>12.708</v>
      </c>
    </row>
    <row r="37">
      <c r="A37" s="6">
        <f t="shared" si="11"/>
      </c>
      <c r="B37" s="7" t="s">
        <v>10</v>
      </c>
      <c r="C37" s="8">
        <v>4</v>
      </c>
      <c r="D37" s="6" t="s">
        <v>18</v>
      </c>
      <c r="E37" s="6" t="s">
        <v>19</v>
      </c>
      <c r="F37" s="6" t="s">
        <v>13</v>
      </c>
      <c r="G37" s="9">
        <v>10.59</v>
      </c>
      <c r="H37" s="9">
        <v>12.708</v>
      </c>
    </row>
    <row r="38">
      <c r="A38" s="10">
        <f ref="A38:A40" t="shared" si="12">="12"</f>
      </c>
      <c r="B38" s="11" t="s">
        <v>10</v>
      </c>
      <c r="C38" s="12">
        <v>4</v>
      </c>
      <c r="D38" s="10" t="s">
        <v>20</v>
      </c>
      <c r="E38" s="10" t="s">
        <v>21</v>
      </c>
      <c r="F38" s="10" t="s">
        <v>13</v>
      </c>
      <c r="G38" s="13">
        <v>13</v>
      </c>
      <c r="H38" s="13">
        <v>15.6</v>
      </c>
    </row>
    <row r="39">
      <c r="A39" s="10">
        <f t="shared" si="12"/>
      </c>
      <c r="B39" s="11" t="s">
        <v>10</v>
      </c>
      <c r="C39" s="12">
        <v>4</v>
      </c>
      <c r="D39" s="10" t="s">
        <v>14</v>
      </c>
      <c r="E39" s="10" t="s">
        <v>15</v>
      </c>
      <c r="F39" s="10" t="s">
        <v>13</v>
      </c>
      <c r="G39" s="13">
        <v>13</v>
      </c>
      <c r="H39" s="13">
        <v>15.6</v>
      </c>
    </row>
    <row r="40">
      <c r="A40" s="10">
        <f t="shared" si="12"/>
      </c>
      <c r="B40" s="11" t="s">
        <v>10</v>
      </c>
      <c r="C40" s="12">
        <v>4</v>
      </c>
      <c r="D40" s="10" t="s">
        <v>18</v>
      </c>
      <c r="E40" s="10" t="s">
        <v>19</v>
      </c>
      <c r="F40" s="10" t="s">
        <v>13</v>
      </c>
      <c r="G40" s="13">
        <v>13</v>
      </c>
      <c r="H40" s="13">
        <v>15.6</v>
      </c>
    </row>
    <row r="41">
      <c r="A41" s="6">
        <f ref="A41:A43" t="shared" si="13">="13"</f>
      </c>
      <c r="B41" s="7" t="s">
        <v>10</v>
      </c>
      <c r="C41" s="8">
        <v>4</v>
      </c>
      <c r="D41" s="6" t="s">
        <v>11</v>
      </c>
      <c r="E41" s="6" t="s">
        <v>12</v>
      </c>
      <c r="F41" s="6" t="s">
        <v>13</v>
      </c>
      <c r="G41" s="9">
        <v>15.58</v>
      </c>
      <c r="H41" s="9">
        <v>18.695999999999998</v>
      </c>
    </row>
    <row r="42">
      <c r="A42" s="6">
        <f t="shared" si="13"/>
      </c>
      <c r="B42" s="7" t="s">
        <v>10</v>
      </c>
      <c r="C42" s="8">
        <v>4</v>
      </c>
      <c r="D42" s="6" t="s">
        <v>14</v>
      </c>
      <c r="E42" s="6" t="s">
        <v>15</v>
      </c>
      <c r="F42" s="6" t="s">
        <v>13</v>
      </c>
      <c r="G42" s="9">
        <v>15.58</v>
      </c>
      <c r="H42" s="9">
        <v>18.695999999999998</v>
      </c>
    </row>
    <row r="43">
      <c r="A43" s="6">
        <f t="shared" si="13"/>
      </c>
      <c r="B43" s="7" t="s">
        <v>10</v>
      </c>
      <c r="C43" s="8">
        <v>4</v>
      </c>
      <c r="D43" s="6" t="s">
        <v>18</v>
      </c>
      <c r="E43" s="6" t="s">
        <v>19</v>
      </c>
      <c r="F43" s="6" t="s">
        <v>13</v>
      </c>
      <c r="G43" s="9">
        <v>15.58</v>
      </c>
      <c r="H43" s="9">
        <v>18.695999999999998</v>
      </c>
    </row>
    <row r="44">
      <c r="A44" s="10">
        <f ref="A44:A46" t="shared" si="14">="14"</f>
      </c>
      <c r="B44" s="11" t="s">
        <v>10</v>
      </c>
      <c r="C44" s="12">
        <v>4</v>
      </c>
      <c r="D44" s="10" t="s">
        <v>16</v>
      </c>
      <c r="E44" s="10" t="s">
        <v>17</v>
      </c>
      <c r="F44" s="10" t="s">
        <v>13</v>
      </c>
      <c r="G44" s="13">
        <v>18.28</v>
      </c>
      <c r="H44" s="13">
        <v>21.936</v>
      </c>
    </row>
    <row r="45">
      <c r="A45" s="10">
        <f t="shared" si="14"/>
      </c>
      <c r="B45" s="11" t="s">
        <v>10</v>
      </c>
      <c r="C45" s="12">
        <v>4</v>
      </c>
      <c r="D45" s="10" t="s">
        <v>14</v>
      </c>
      <c r="E45" s="10" t="s">
        <v>15</v>
      </c>
      <c r="F45" s="10" t="s">
        <v>13</v>
      </c>
      <c r="G45" s="13">
        <v>18.28</v>
      </c>
      <c r="H45" s="13">
        <v>21.936</v>
      </c>
    </row>
    <row r="46">
      <c r="A46" s="10">
        <f t="shared" si="14"/>
      </c>
      <c r="B46" s="11" t="s">
        <v>10</v>
      </c>
      <c r="C46" s="12">
        <v>4</v>
      </c>
      <c r="D46" s="10" t="s">
        <v>18</v>
      </c>
      <c r="E46" s="10" t="s">
        <v>19</v>
      </c>
      <c r="F46" s="10" t="s">
        <v>13</v>
      </c>
      <c r="G46" s="13">
        <v>18.28</v>
      </c>
      <c r="H46" s="13">
        <v>21.936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J1:O3"/>
    <mergeCell ref="A1:A3"/>
  </mergeCells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O61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28</v>
      </c>
      <c r="C1" s="4" t="s">
        <v>28</v>
      </c>
      <c r="D1" s="4" t="s">
        <v>28</v>
      </c>
      <c r="E1" s="4" t="s">
        <v>28</v>
      </c>
      <c r="F1" s="4" t="s">
        <v>28</v>
      </c>
      <c r="G1" s="4" t="s">
        <v>28</v>
      </c>
      <c r="H1" s="4" t="s">
        <v>28</v>
      </c>
      <c r="J1" s="4" t="s">
        <v>29</v>
      </c>
      <c r="K1" s="4" t="s">
        <v>29</v>
      </c>
      <c r="L1" s="4" t="s">
        <v>29</v>
      </c>
      <c r="M1" s="4" t="s">
        <v>29</v>
      </c>
      <c r="N1" s="4" t="s">
        <v>29</v>
      </c>
      <c r="O1" s="4" t="s">
        <v>29</v>
      </c>
    </row>
    <row r="2">
      <c r="B2" s="4" t="s">
        <v>28</v>
      </c>
      <c r="C2" s="4" t="s">
        <v>28</v>
      </c>
      <c r="D2" s="4" t="s">
        <v>28</v>
      </c>
      <c r="E2" s="4" t="s">
        <v>28</v>
      </c>
      <c r="F2" s="4" t="s">
        <v>28</v>
      </c>
      <c r="G2" s="4" t="s">
        <v>28</v>
      </c>
      <c r="H2" s="4" t="s">
        <v>28</v>
      </c>
      <c r="J2" s="4" t="s">
        <v>29</v>
      </c>
      <c r="K2" s="4" t="s">
        <v>29</v>
      </c>
      <c r="L2" s="4" t="s">
        <v>29</v>
      </c>
      <c r="M2" s="4" t="s">
        <v>29</v>
      </c>
      <c r="N2" s="4" t="s">
        <v>29</v>
      </c>
      <c r="O2" s="4" t="s">
        <v>29</v>
      </c>
    </row>
    <row r="3">
      <c r="B3" s="4" t="s">
        <v>28</v>
      </c>
      <c r="C3" s="4" t="s">
        <v>28</v>
      </c>
      <c r="D3" s="4" t="s">
        <v>28</v>
      </c>
      <c r="E3" s="4" t="s">
        <v>28</v>
      </c>
      <c r="F3" s="4" t="s">
        <v>28</v>
      </c>
      <c r="G3" s="4" t="s">
        <v>28</v>
      </c>
      <c r="H3" s="4" t="s">
        <v>28</v>
      </c>
      <c r="J3" s="4" t="s">
        <v>29</v>
      </c>
      <c r="K3" s="4" t="s">
        <v>29</v>
      </c>
      <c r="L3" s="4" t="s">
        <v>29</v>
      </c>
      <c r="M3" s="4" t="s">
        <v>29</v>
      </c>
      <c r="N3" s="4" t="s">
        <v>29</v>
      </c>
      <c r="O3" s="4" t="s">
        <v>29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10</v>
      </c>
      <c r="C5" s="8">
        <v>4</v>
      </c>
      <c r="D5" s="6" t="s">
        <v>11</v>
      </c>
      <c r="E5" s="6" t="s">
        <v>12</v>
      </c>
      <c r="F5" s="6" t="s">
        <v>13</v>
      </c>
      <c r="G5" s="9">
        <v>19.65</v>
      </c>
      <c r="H5" s="9">
        <v>23.58</v>
      </c>
      <c r="J5" s="8">
        <v>4</v>
      </c>
      <c r="K5" s="6" t="s">
        <v>11</v>
      </c>
      <c r="L5" s="6" t="s">
        <v>12</v>
      </c>
      <c r="M5" s="6" t="s">
        <v>13</v>
      </c>
      <c r="N5" s="9">
        <v>113.35809546773078</v>
      </c>
      <c r="O5" s="9">
        <v>136.02971456127693</v>
      </c>
    </row>
    <row r="6">
      <c r="A6" s="6">
        <f t="shared" si="1"/>
      </c>
      <c r="B6" s="7" t="s">
        <v>10</v>
      </c>
      <c r="C6" s="8">
        <v>4</v>
      </c>
      <c r="D6" s="6" t="s">
        <v>14</v>
      </c>
      <c r="E6" s="6" t="s">
        <v>15</v>
      </c>
      <c r="F6" s="6" t="s">
        <v>13</v>
      </c>
      <c r="G6" s="9">
        <v>19.65</v>
      </c>
      <c r="H6" s="9">
        <v>23.58</v>
      </c>
      <c r="J6" s="12">
        <v>4</v>
      </c>
      <c r="K6" s="10" t="s">
        <v>16</v>
      </c>
      <c r="L6" s="10" t="s">
        <v>17</v>
      </c>
      <c r="M6" s="10" t="s">
        <v>13</v>
      </c>
      <c r="N6" s="13">
        <v>91.506864526156193</v>
      </c>
      <c r="O6" s="13">
        <v>109.80823743138743</v>
      </c>
    </row>
    <row r="7">
      <c r="A7" s="6">
        <f t="shared" si="1"/>
      </c>
      <c r="B7" s="7" t="s">
        <v>10</v>
      </c>
      <c r="C7" s="8">
        <v>4</v>
      </c>
      <c r="D7" s="6" t="s">
        <v>18</v>
      </c>
      <c r="E7" s="6" t="s">
        <v>19</v>
      </c>
      <c r="F7" s="6" t="s">
        <v>13</v>
      </c>
      <c r="G7" s="9">
        <v>19.65</v>
      </c>
      <c r="H7" s="9">
        <v>23.58</v>
      </c>
      <c r="J7" s="8">
        <v>4</v>
      </c>
      <c r="K7" s="6" t="s">
        <v>20</v>
      </c>
      <c r="L7" s="6" t="s">
        <v>21</v>
      </c>
      <c r="M7" s="6" t="s">
        <v>13</v>
      </c>
      <c r="N7" s="9">
        <v>88.860218241678581</v>
      </c>
      <c r="O7" s="9">
        <v>106.63226189001429</v>
      </c>
    </row>
    <row r="8">
      <c r="A8" s="10">
        <f ref="A8:A10" t="shared" si="2">="2"</f>
      </c>
      <c r="B8" s="11" t="s">
        <v>10</v>
      </c>
      <c r="C8" s="12">
        <v>4</v>
      </c>
      <c r="D8" s="10" t="s">
        <v>16</v>
      </c>
      <c r="E8" s="10" t="s">
        <v>17</v>
      </c>
      <c r="F8" s="10" t="s">
        <v>13</v>
      </c>
      <c r="G8" s="13">
        <v>17.05</v>
      </c>
      <c r="H8" s="13">
        <v>20.46</v>
      </c>
      <c r="J8" s="12">
        <v>4</v>
      </c>
      <c r="K8" s="10" t="s">
        <v>14</v>
      </c>
      <c r="L8" s="10" t="s">
        <v>15</v>
      </c>
      <c r="M8" s="10" t="s">
        <v>13</v>
      </c>
      <c r="N8" s="13">
        <v>293.72517823556552</v>
      </c>
      <c r="O8" s="13">
        <v>352.47021388267859</v>
      </c>
    </row>
    <row r="9">
      <c r="A9" s="10">
        <f t="shared" si="2"/>
      </c>
      <c r="B9" s="11" t="s">
        <v>10</v>
      </c>
      <c r="C9" s="12">
        <v>4</v>
      </c>
      <c r="D9" s="10" t="s">
        <v>14</v>
      </c>
      <c r="E9" s="10" t="s">
        <v>15</v>
      </c>
      <c r="F9" s="10" t="s">
        <v>13</v>
      </c>
      <c r="G9" s="13">
        <v>17.05</v>
      </c>
      <c r="H9" s="13">
        <v>20.46</v>
      </c>
      <c r="J9" s="8">
        <v>4</v>
      </c>
      <c r="K9" s="6" t="s">
        <v>18</v>
      </c>
      <c r="L9" s="6" t="s">
        <v>19</v>
      </c>
      <c r="M9" s="6" t="s">
        <v>13</v>
      </c>
      <c r="N9" s="9">
        <v>293.72517823556552</v>
      </c>
      <c r="O9" s="9">
        <v>352.47021388267859</v>
      </c>
    </row>
    <row r="10">
      <c r="A10" s="10">
        <f t="shared" si="2"/>
      </c>
      <c r="B10" s="11" t="s">
        <v>10</v>
      </c>
      <c r="C10" s="12">
        <v>4</v>
      </c>
      <c r="D10" s="10" t="s">
        <v>18</v>
      </c>
      <c r="E10" s="10" t="s">
        <v>19</v>
      </c>
      <c r="F10" s="10" t="s">
        <v>13</v>
      </c>
      <c r="G10" s="13">
        <v>17.05</v>
      </c>
      <c r="H10" s="13">
        <v>20.46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14.66</v>
      </c>
      <c r="H11" s="9">
        <v>17.592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14.66</v>
      </c>
      <c r="H12" s="9">
        <v>17.592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14.66</v>
      </c>
      <c r="H13" s="9">
        <v>17.592</v>
      </c>
    </row>
    <row r="14">
      <c r="A14" s="10">
        <f ref="A14:A16" t="shared" si="4">="4"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12.06</v>
      </c>
      <c r="H14" s="13">
        <v>14.472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12.06</v>
      </c>
      <c r="H15" s="13">
        <v>14.472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12.06</v>
      </c>
      <c r="H16" s="13">
        <v>14.472</v>
      </c>
    </row>
    <row r="17">
      <c r="A17" s="6">
        <f ref="A17:A19" t="shared" si="5">="5"</f>
      </c>
      <c r="B17" s="7" t="s">
        <v>10</v>
      </c>
      <c r="C17" s="8">
        <v>4</v>
      </c>
      <c r="D17" s="6" t="s">
        <v>16</v>
      </c>
      <c r="E17" s="6" t="s">
        <v>17</v>
      </c>
      <c r="F17" s="6" t="s">
        <v>13</v>
      </c>
      <c r="G17" s="9">
        <v>9.57</v>
      </c>
      <c r="H17" s="9">
        <v>11.484</v>
      </c>
    </row>
    <row r="18">
      <c r="A18" s="6">
        <f t="shared" si="5"/>
      </c>
      <c r="B18" s="7" t="s">
        <v>10</v>
      </c>
      <c r="C18" s="8">
        <v>4</v>
      </c>
      <c r="D18" s="6" t="s">
        <v>14</v>
      </c>
      <c r="E18" s="6" t="s">
        <v>15</v>
      </c>
      <c r="F18" s="6" t="s">
        <v>13</v>
      </c>
      <c r="G18" s="9">
        <v>9.57</v>
      </c>
      <c r="H18" s="9">
        <v>11.484</v>
      </c>
    </row>
    <row r="19">
      <c r="A19" s="6">
        <f t="shared" si="5"/>
      </c>
      <c r="B19" s="7" t="s">
        <v>10</v>
      </c>
      <c r="C19" s="8">
        <v>4</v>
      </c>
      <c r="D19" s="6" t="s">
        <v>18</v>
      </c>
      <c r="E19" s="6" t="s">
        <v>19</v>
      </c>
      <c r="F19" s="6" t="s">
        <v>13</v>
      </c>
      <c r="G19" s="9">
        <v>9.57</v>
      </c>
      <c r="H19" s="9">
        <v>11.484</v>
      </c>
    </row>
    <row r="20">
      <c r="A20" s="10">
        <f ref="A20:A22" t="shared" si="6">="6"</f>
      </c>
      <c r="B20" s="11" t="s">
        <v>10</v>
      </c>
      <c r="C20" s="12">
        <v>4</v>
      </c>
      <c r="D20" s="10" t="s">
        <v>20</v>
      </c>
      <c r="E20" s="10" t="s">
        <v>21</v>
      </c>
      <c r="F20" s="10" t="s">
        <v>13</v>
      </c>
      <c r="G20" s="13">
        <v>10.51</v>
      </c>
      <c r="H20" s="13">
        <v>12.612</v>
      </c>
    </row>
    <row r="21">
      <c r="A21" s="10">
        <f t="shared" si="6"/>
      </c>
      <c r="B21" s="11" t="s">
        <v>10</v>
      </c>
      <c r="C21" s="12">
        <v>4</v>
      </c>
      <c r="D21" s="10" t="s">
        <v>14</v>
      </c>
      <c r="E21" s="10" t="s">
        <v>15</v>
      </c>
      <c r="F21" s="10" t="s">
        <v>13</v>
      </c>
      <c r="G21" s="13">
        <v>10.51</v>
      </c>
      <c r="H21" s="13">
        <v>12.612</v>
      </c>
    </row>
    <row r="22">
      <c r="A22" s="10">
        <f t="shared" si="6"/>
      </c>
      <c r="B22" s="11" t="s">
        <v>10</v>
      </c>
      <c r="C22" s="12">
        <v>4</v>
      </c>
      <c r="D22" s="10" t="s">
        <v>18</v>
      </c>
      <c r="E22" s="10" t="s">
        <v>19</v>
      </c>
      <c r="F22" s="10" t="s">
        <v>13</v>
      </c>
      <c r="G22" s="13">
        <v>10.51</v>
      </c>
      <c r="H22" s="13">
        <v>12.612</v>
      </c>
    </row>
    <row r="23">
      <c r="A23" s="6">
        <f ref="A23:A25" t="shared" si="7">="7"</f>
      </c>
      <c r="B23" s="7" t="s">
        <v>10</v>
      </c>
      <c r="C23" s="8">
        <v>4</v>
      </c>
      <c r="D23" s="6" t="s">
        <v>11</v>
      </c>
      <c r="E23" s="6" t="s">
        <v>12</v>
      </c>
      <c r="F23" s="6" t="s">
        <v>13</v>
      </c>
      <c r="G23" s="9">
        <v>12.9</v>
      </c>
      <c r="H23" s="9">
        <v>15.48</v>
      </c>
    </row>
    <row r="24">
      <c r="A24" s="6">
        <f t="shared" si="7"/>
      </c>
      <c r="B24" s="7" t="s">
        <v>10</v>
      </c>
      <c r="C24" s="8">
        <v>4</v>
      </c>
      <c r="D24" s="6" t="s">
        <v>14</v>
      </c>
      <c r="E24" s="6" t="s">
        <v>15</v>
      </c>
      <c r="F24" s="6" t="s">
        <v>13</v>
      </c>
      <c r="G24" s="9">
        <v>12.9</v>
      </c>
      <c r="H24" s="9">
        <v>15.48</v>
      </c>
    </row>
    <row r="25">
      <c r="A25" s="6">
        <f t="shared" si="7"/>
      </c>
      <c r="B25" s="7" t="s">
        <v>10</v>
      </c>
      <c r="C25" s="8">
        <v>4</v>
      </c>
      <c r="D25" s="6" t="s">
        <v>18</v>
      </c>
      <c r="E25" s="6" t="s">
        <v>19</v>
      </c>
      <c r="F25" s="6" t="s">
        <v>13</v>
      </c>
      <c r="G25" s="9">
        <v>12.9</v>
      </c>
      <c r="H25" s="9">
        <v>15.48</v>
      </c>
    </row>
    <row r="26">
      <c r="A26" s="10">
        <f ref="A26:A28" t="shared" si="8">="8"</f>
      </c>
      <c r="B26" s="11" t="s">
        <v>10</v>
      </c>
      <c r="C26" s="12">
        <v>4</v>
      </c>
      <c r="D26" s="10" t="s">
        <v>16</v>
      </c>
      <c r="E26" s="10" t="s">
        <v>17</v>
      </c>
      <c r="F26" s="10" t="s">
        <v>13</v>
      </c>
      <c r="G26" s="13">
        <v>15.5</v>
      </c>
      <c r="H26" s="13">
        <v>18.599999999999998</v>
      </c>
    </row>
    <row r="27">
      <c r="A27" s="10">
        <f t="shared" si="8"/>
      </c>
      <c r="B27" s="11" t="s">
        <v>10</v>
      </c>
      <c r="C27" s="12">
        <v>4</v>
      </c>
      <c r="D27" s="10" t="s">
        <v>14</v>
      </c>
      <c r="E27" s="10" t="s">
        <v>15</v>
      </c>
      <c r="F27" s="10" t="s">
        <v>13</v>
      </c>
      <c r="G27" s="13">
        <v>15.5</v>
      </c>
      <c r="H27" s="13">
        <v>18.599999999999998</v>
      </c>
    </row>
    <row r="28">
      <c r="A28" s="10">
        <f t="shared" si="8"/>
      </c>
      <c r="B28" s="11" t="s">
        <v>10</v>
      </c>
      <c r="C28" s="12">
        <v>4</v>
      </c>
      <c r="D28" s="10" t="s">
        <v>18</v>
      </c>
      <c r="E28" s="10" t="s">
        <v>19</v>
      </c>
      <c r="F28" s="10" t="s">
        <v>13</v>
      </c>
      <c r="G28" s="13">
        <v>15.5</v>
      </c>
      <c r="H28" s="13">
        <v>18.599999999999998</v>
      </c>
    </row>
    <row r="29">
      <c r="A29" s="6">
        <f ref="A29:A31" t="shared" si="9">="9"</f>
      </c>
      <c r="B29" s="7" t="s">
        <v>10</v>
      </c>
      <c r="C29" s="8">
        <v>4</v>
      </c>
      <c r="D29" s="6" t="s">
        <v>20</v>
      </c>
      <c r="E29" s="6" t="s">
        <v>21</v>
      </c>
      <c r="F29" s="6" t="s">
        <v>13</v>
      </c>
      <c r="G29" s="9">
        <v>17.99</v>
      </c>
      <c r="H29" s="9">
        <v>21.587999999999997</v>
      </c>
    </row>
    <row r="30">
      <c r="A30" s="6">
        <f t="shared" si="9"/>
      </c>
      <c r="B30" s="7" t="s">
        <v>10</v>
      </c>
      <c r="C30" s="8">
        <v>4</v>
      </c>
      <c r="D30" s="6" t="s">
        <v>14</v>
      </c>
      <c r="E30" s="6" t="s">
        <v>15</v>
      </c>
      <c r="F30" s="6" t="s">
        <v>13</v>
      </c>
      <c r="G30" s="9">
        <v>17.99</v>
      </c>
      <c r="H30" s="9">
        <v>21.587999999999997</v>
      </c>
    </row>
    <row r="31">
      <c r="A31" s="6">
        <f t="shared" si="9"/>
      </c>
      <c r="B31" s="7" t="s">
        <v>10</v>
      </c>
      <c r="C31" s="8">
        <v>4</v>
      </c>
      <c r="D31" s="6" t="s">
        <v>18</v>
      </c>
      <c r="E31" s="6" t="s">
        <v>19</v>
      </c>
      <c r="F31" s="6" t="s">
        <v>13</v>
      </c>
      <c r="G31" s="9">
        <v>17.99</v>
      </c>
      <c r="H31" s="9">
        <v>21.587999999999997</v>
      </c>
    </row>
    <row r="32">
      <c r="A32" s="10">
        <f ref="A32:A34" t="shared" si="10">="10"</f>
      </c>
      <c r="B32" s="11" t="s">
        <v>10</v>
      </c>
      <c r="C32" s="12">
        <v>4</v>
      </c>
      <c r="D32" s="10" t="s">
        <v>11</v>
      </c>
      <c r="E32" s="10" t="s">
        <v>12</v>
      </c>
      <c r="F32" s="10" t="s">
        <v>13</v>
      </c>
      <c r="G32" s="13">
        <v>23.93</v>
      </c>
      <c r="H32" s="13">
        <v>28.715999999999998</v>
      </c>
    </row>
    <row r="33">
      <c r="A33" s="10">
        <f t="shared" si="10"/>
      </c>
      <c r="B33" s="11" t="s">
        <v>10</v>
      </c>
      <c r="C33" s="12">
        <v>4</v>
      </c>
      <c r="D33" s="10" t="s">
        <v>14</v>
      </c>
      <c r="E33" s="10" t="s">
        <v>15</v>
      </c>
      <c r="F33" s="10" t="s">
        <v>13</v>
      </c>
      <c r="G33" s="13">
        <v>23.93</v>
      </c>
      <c r="H33" s="13">
        <v>28.715999999999998</v>
      </c>
    </row>
    <row r="34">
      <c r="A34" s="10">
        <f t="shared" si="10"/>
      </c>
      <c r="B34" s="11" t="s">
        <v>10</v>
      </c>
      <c r="C34" s="12">
        <v>4</v>
      </c>
      <c r="D34" s="10" t="s">
        <v>18</v>
      </c>
      <c r="E34" s="10" t="s">
        <v>19</v>
      </c>
      <c r="F34" s="10" t="s">
        <v>13</v>
      </c>
      <c r="G34" s="13">
        <v>23.93</v>
      </c>
      <c r="H34" s="13">
        <v>28.715999999999998</v>
      </c>
    </row>
    <row r="35">
      <c r="A35" s="6">
        <f ref="A35:A37" t="shared" si="11">="11"</f>
      </c>
      <c r="B35" s="7" t="s">
        <v>10</v>
      </c>
      <c r="C35" s="8">
        <v>4</v>
      </c>
      <c r="D35" s="6" t="s">
        <v>16</v>
      </c>
      <c r="E35" s="6" t="s">
        <v>17</v>
      </c>
      <c r="F35" s="6" t="s">
        <v>13</v>
      </c>
      <c r="G35" s="9">
        <v>22.78</v>
      </c>
      <c r="H35" s="9">
        <v>27.336000000000002</v>
      </c>
    </row>
    <row r="36">
      <c r="A36" s="6">
        <f t="shared" si="11"/>
      </c>
      <c r="B36" s="7" t="s">
        <v>10</v>
      </c>
      <c r="C36" s="8">
        <v>4</v>
      </c>
      <c r="D36" s="6" t="s">
        <v>14</v>
      </c>
      <c r="E36" s="6" t="s">
        <v>15</v>
      </c>
      <c r="F36" s="6" t="s">
        <v>13</v>
      </c>
      <c r="G36" s="9">
        <v>22.78</v>
      </c>
      <c r="H36" s="9">
        <v>27.336000000000002</v>
      </c>
    </row>
    <row r="37">
      <c r="A37" s="6">
        <f t="shared" si="11"/>
      </c>
      <c r="B37" s="7" t="s">
        <v>10</v>
      </c>
      <c r="C37" s="8">
        <v>4</v>
      </c>
      <c r="D37" s="6" t="s">
        <v>18</v>
      </c>
      <c r="E37" s="6" t="s">
        <v>19</v>
      </c>
      <c r="F37" s="6" t="s">
        <v>13</v>
      </c>
      <c r="G37" s="9">
        <v>22.78</v>
      </c>
      <c r="H37" s="9">
        <v>27.336000000000002</v>
      </c>
    </row>
    <row r="38">
      <c r="A38" s="10">
        <f ref="A38:A40" t="shared" si="12">="12"</f>
      </c>
      <c r="B38" s="11" t="s">
        <v>10</v>
      </c>
      <c r="C38" s="12">
        <v>4</v>
      </c>
      <c r="D38" s="10" t="s">
        <v>20</v>
      </c>
      <c r="E38" s="10" t="s">
        <v>21</v>
      </c>
      <c r="F38" s="10" t="s">
        <v>13</v>
      </c>
      <c r="G38" s="13">
        <v>18.59</v>
      </c>
      <c r="H38" s="13">
        <v>22.308</v>
      </c>
    </row>
    <row r="39">
      <c r="A39" s="10">
        <f t="shared" si="12"/>
      </c>
      <c r="B39" s="11" t="s">
        <v>10</v>
      </c>
      <c r="C39" s="12">
        <v>4</v>
      </c>
      <c r="D39" s="10" t="s">
        <v>14</v>
      </c>
      <c r="E39" s="10" t="s">
        <v>15</v>
      </c>
      <c r="F39" s="10" t="s">
        <v>13</v>
      </c>
      <c r="G39" s="13">
        <v>18.59</v>
      </c>
      <c r="H39" s="13">
        <v>22.308</v>
      </c>
    </row>
    <row r="40">
      <c r="A40" s="10">
        <f t="shared" si="12"/>
      </c>
      <c r="B40" s="11" t="s">
        <v>10</v>
      </c>
      <c r="C40" s="12">
        <v>4</v>
      </c>
      <c r="D40" s="10" t="s">
        <v>18</v>
      </c>
      <c r="E40" s="10" t="s">
        <v>19</v>
      </c>
      <c r="F40" s="10" t="s">
        <v>13</v>
      </c>
      <c r="G40" s="13">
        <v>18.59</v>
      </c>
      <c r="H40" s="13">
        <v>22.308</v>
      </c>
    </row>
    <row r="41">
      <c r="A41" s="6">
        <f ref="A41:A43" t="shared" si="13">="13"</f>
      </c>
      <c r="B41" s="7" t="s">
        <v>10</v>
      </c>
      <c r="C41" s="8">
        <v>4</v>
      </c>
      <c r="D41" s="6" t="s">
        <v>11</v>
      </c>
      <c r="E41" s="6" t="s">
        <v>12</v>
      </c>
      <c r="F41" s="6" t="s">
        <v>13</v>
      </c>
      <c r="G41" s="9">
        <v>16.19</v>
      </c>
      <c r="H41" s="9">
        <v>19.428</v>
      </c>
    </row>
    <row r="42">
      <c r="A42" s="6">
        <f t="shared" si="13"/>
      </c>
      <c r="B42" s="7" t="s">
        <v>10</v>
      </c>
      <c r="C42" s="8">
        <v>4</v>
      </c>
      <c r="D42" s="6" t="s">
        <v>14</v>
      </c>
      <c r="E42" s="6" t="s">
        <v>15</v>
      </c>
      <c r="F42" s="6" t="s">
        <v>13</v>
      </c>
      <c r="G42" s="9">
        <v>16.19</v>
      </c>
      <c r="H42" s="9">
        <v>19.428</v>
      </c>
    </row>
    <row r="43">
      <c r="A43" s="6">
        <f t="shared" si="13"/>
      </c>
      <c r="B43" s="7" t="s">
        <v>10</v>
      </c>
      <c r="C43" s="8">
        <v>4</v>
      </c>
      <c r="D43" s="6" t="s">
        <v>18</v>
      </c>
      <c r="E43" s="6" t="s">
        <v>19</v>
      </c>
      <c r="F43" s="6" t="s">
        <v>13</v>
      </c>
      <c r="G43" s="9">
        <v>16.19</v>
      </c>
      <c r="H43" s="9">
        <v>19.428</v>
      </c>
    </row>
    <row r="44">
      <c r="A44" s="10">
        <f ref="A44:A46" t="shared" si="14">="14"</f>
      </c>
      <c r="B44" s="11" t="s">
        <v>10</v>
      </c>
      <c r="C44" s="12">
        <v>4</v>
      </c>
      <c r="D44" s="10" t="s">
        <v>16</v>
      </c>
      <c r="E44" s="10" t="s">
        <v>17</v>
      </c>
      <c r="F44" s="10" t="s">
        <v>13</v>
      </c>
      <c r="G44" s="13">
        <v>13.6</v>
      </c>
      <c r="H44" s="13">
        <v>16.32</v>
      </c>
    </row>
    <row r="45">
      <c r="A45" s="10">
        <f t="shared" si="14"/>
      </c>
      <c r="B45" s="11" t="s">
        <v>10</v>
      </c>
      <c r="C45" s="12">
        <v>4</v>
      </c>
      <c r="D45" s="10" t="s">
        <v>14</v>
      </c>
      <c r="E45" s="10" t="s">
        <v>15</v>
      </c>
      <c r="F45" s="10" t="s">
        <v>13</v>
      </c>
      <c r="G45" s="13">
        <v>13.6</v>
      </c>
      <c r="H45" s="13">
        <v>16.32</v>
      </c>
    </row>
    <row r="46">
      <c r="A46" s="10">
        <f t="shared" si="14"/>
      </c>
      <c r="B46" s="11" t="s">
        <v>10</v>
      </c>
      <c r="C46" s="12">
        <v>4</v>
      </c>
      <c r="D46" s="10" t="s">
        <v>18</v>
      </c>
      <c r="E46" s="10" t="s">
        <v>19</v>
      </c>
      <c r="F46" s="10" t="s">
        <v>13</v>
      </c>
      <c r="G46" s="13">
        <v>13.6</v>
      </c>
      <c r="H46" s="13">
        <v>16.32</v>
      </c>
    </row>
    <row r="47">
      <c r="A47" s="6">
        <f ref="A47:A49" t="shared" si="15">="15"</f>
      </c>
      <c r="B47" s="7" t="s">
        <v>10</v>
      </c>
      <c r="C47" s="8">
        <v>4</v>
      </c>
      <c r="D47" s="6" t="s">
        <v>20</v>
      </c>
      <c r="E47" s="6" t="s">
        <v>21</v>
      </c>
      <c r="F47" s="6" t="s">
        <v>13</v>
      </c>
      <c r="G47" s="9">
        <v>11.2</v>
      </c>
      <c r="H47" s="9">
        <v>13.44</v>
      </c>
    </row>
    <row r="48">
      <c r="A48" s="6">
        <f t="shared" si="15"/>
      </c>
      <c r="B48" s="7" t="s">
        <v>10</v>
      </c>
      <c r="C48" s="8">
        <v>4</v>
      </c>
      <c r="D48" s="6" t="s">
        <v>14</v>
      </c>
      <c r="E48" s="6" t="s">
        <v>15</v>
      </c>
      <c r="F48" s="6" t="s">
        <v>13</v>
      </c>
      <c r="G48" s="9">
        <v>11.2</v>
      </c>
      <c r="H48" s="9">
        <v>13.44</v>
      </c>
    </row>
    <row r="49">
      <c r="A49" s="6">
        <f t="shared" si="15"/>
      </c>
      <c r="B49" s="7" t="s">
        <v>10</v>
      </c>
      <c r="C49" s="8">
        <v>4</v>
      </c>
      <c r="D49" s="6" t="s">
        <v>18</v>
      </c>
      <c r="E49" s="6" t="s">
        <v>19</v>
      </c>
      <c r="F49" s="6" t="s">
        <v>13</v>
      </c>
      <c r="G49" s="9">
        <v>11.2</v>
      </c>
      <c r="H49" s="9">
        <v>13.44</v>
      </c>
    </row>
    <row r="50">
      <c r="A50" s="10">
        <f ref="A50:A52" t="shared" si="16">="16"</f>
      </c>
      <c r="B50" s="11" t="s">
        <v>10</v>
      </c>
      <c r="C50" s="12">
        <v>4</v>
      </c>
      <c r="D50" s="10" t="s">
        <v>11</v>
      </c>
      <c r="E50" s="10" t="s">
        <v>12</v>
      </c>
      <c r="F50" s="10" t="s">
        <v>13</v>
      </c>
      <c r="G50" s="13">
        <v>10.51</v>
      </c>
      <c r="H50" s="13">
        <v>12.612</v>
      </c>
    </row>
    <row r="51">
      <c r="A51" s="10">
        <f t="shared" si="16"/>
      </c>
      <c r="B51" s="11" t="s">
        <v>10</v>
      </c>
      <c r="C51" s="12">
        <v>4</v>
      </c>
      <c r="D51" s="10" t="s">
        <v>14</v>
      </c>
      <c r="E51" s="10" t="s">
        <v>15</v>
      </c>
      <c r="F51" s="10" t="s">
        <v>13</v>
      </c>
      <c r="G51" s="13">
        <v>10.51</v>
      </c>
      <c r="H51" s="13">
        <v>12.612</v>
      </c>
    </row>
    <row r="52">
      <c r="A52" s="10">
        <f t="shared" si="16"/>
      </c>
      <c r="B52" s="11" t="s">
        <v>10</v>
      </c>
      <c r="C52" s="12">
        <v>4</v>
      </c>
      <c r="D52" s="10" t="s">
        <v>18</v>
      </c>
      <c r="E52" s="10" t="s">
        <v>19</v>
      </c>
      <c r="F52" s="10" t="s">
        <v>13</v>
      </c>
      <c r="G52" s="13">
        <v>10.51</v>
      </c>
      <c r="H52" s="13">
        <v>12.612</v>
      </c>
    </row>
    <row r="53">
      <c r="A53" s="6">
        <f ref="A53:A55" t="shared" si="17">="17"</f>
      </c>
      <c r="B53" s="7" t="s">
        <v>10</v>
      </c>
      <c r="C53" s="8">
        <v>4</v>
      </c>
      <c r="D53" s="6" t="s">
        <v>16</v>
      </c>
      <c r="E53" s="6" t="s">
        <v>17</v>
      </c>
      <c r="F53" s="6" t="s">
        <v>13</v>
      </c>
      <c r="G53" s="9">
        <v>13.01</v>
      </c>
      <c r="H53" s="9">
        <v>15.611999999999998</v>
      </c>
    </row>
    <row r="54">
      <c r="A54" s="6">
        <f t="shared" si="17"/>
      </c>
      <c r="B54" s="7" t="s">
        <v>10</v>
      </c>
      <c r="C54" s="8">
        <v>4</v>
      </c>
      <c r="D54" s="6" t="s">
        <v>14</v>
      </c>
      <c r="E54" s="6" t="s">
        <v>15</v>
      </c>
      <c r="F54" s="6" t="s">
        <v>13</v>
      </c>
      <c r="G54" s="9">
        <v>13.01</v>
      </c>
      <c r="H54" s="9">
        <v>15.611999999999998</v>
      </c>
    </row>
    <row r="55">
      <c r="A55" s="6">
        <f t="shared" si="17"/>
      </c>
      <c r="B55" s="7" t="s">
        <v>10</v>
      </c>
      <c r="C55" s="8">
        <v>4</v>
      </c>
      <c r="D55" s="6" t="s">
        <v>18</v>
      </c>
      <c r="E55" s="6" t="s">
        <v>19</v>
      </c>
      <c r="F55" s="6" t="s">
        <v>13</v>
      </c>
      <c r="G55" s="9">
        <v>13.01</v>
      </c>
      <c r="H55" s="9">
        <v>15.611999999999998</v>
      </c>
    </row>
    <row r="56">
      <c r="A56" s="10">
        <f ref="A56:A58" t="shared" si="18">="18"</f>
      </c>
      <c r="B56" s="11" t="s">
        <v>10</v>
      </c>
      <c r="C56" s="12">
        <v>4</v>
      </c>
      <c r="D56" s="10" t="s">
        <v>20</v>
      </c>
      <c r="E56" s="10" t="s">
        <v>21</v>
      </c>
      <c r="F56" s="10" t="s">
        <v>13</v>
      </c>
      <c r="G56" s="13">
        <v>15.9</v>
      </c>
      <c r="H56" s="13">
        <v>19.08</v>
      </c>
    </row>
    <row r="57">
      <c r="A57" s="10">
        <f t="shared" si="18"/>
      </c>
      <c r="B57" s="11" t="s">
        <v>10</v>
      </c>
      <c r="C57" s="12">
        <v>4</v>
      </c>
      <c r="D57" s="10" t="s">
        <v>14</v>
      </c>
      <c r="E57" s="10" t="s">
        <v>15</v>
      </c>
      <c r="F57" s="10" t="s">
        <v>13</v>
      </c>
      <c r="G57" s="13">
        <v>15.9</v>
      </c>
      <c r="H57" s="13">
        <v>19.08</v>
      </c>
    </row>
    <row r="58">
      <c r="A58" s="10">
        <f t="shared" si="18"/>
      </c>
      <c r="B58" s="11" t="s">
        <v>10</v>
      </c>
      <c r="C58" s="12">
        <v>4</v>
      </c>
      <c r="D58" s="10" t="s">
        <v>18</v>
      </c>
      <c r="E58" s="10" t="s">
        <v>19</v>
      </c>
      <c r="F58" s="10" t="s">
        <v>13</v>
      </c>
      <c r="G58" s="13">
        <v>15.9</v>
      </c>
      <c r="H58" s="13">
        <v>19.08</v>
      </c>
    </row>
    <row r="59">
      <c r="A59" s="6">
        <f ref="A59:A61" t="shared" si="19">="19"</f>
      </c>
      <c r="B59" s="7" t="s">
        <v>10</v>
      </c>
      <c r="C59" s="8">
        <v>4</v>
      </c>
      <c r="D59" s="6" t="s">
        <v>11</v>
      </c>
      <c r="E59" s="6" t="s">
        <v>12</v>
      </c>
      <c r="F59" s="6" t="s">
        <v>13</v>
      </c>
      <c r="G59" s="9">
        <v>18.1</v>
      </c>
      <c r="H59" s="9">
        <v>21.720000000000002</v>
      </c>
    </row>
    <row r="60">
      <c r="A60" s="6">
        <f t="shared" si="19"/>
      </c>
      <c r="B60" s="7" t="s">
        <v>10</v>
      </c>
      <c r="C60" s="8">
        <v>4</v>
      </c>
      <c r="D60" s="6" t="s">
        <v>14</v>
      </c>
      <c r="E60" s="6" t="s">
        <v>15</v>
      </c>
      <c r="F60" s="6" t="s">
        <v>13</v>
      </c>
      <c r="G60" s="9">
        <v>18.1</v>
      </c>
      <c r="H60" s="9">
        <v>21.720000000000002</v>
      </c>
    </row>
    <row r="61">
      <c r="A61" s="6">
        <f t="shared" si="19"/>
      </c>
      <c r="B61" s="7" t="s">
        <v>10</v>
      </c>
      <c r="C61" s="8">
        <v>4</v>
      </c>
      <c r="D61" s="6" t="s">
        <v>18</v>
      </c>
      <c r="E61" s="6" t="s">
        <v>19</v>
      </c>
      <c r="F61" s="6" t="s">
        <v>13</v>
      </c>
      <c r="G61" s="9">
        <v>18.1</v>
      </c>
      <c r="H61" s="9">
        <v>21.720000000000002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A53:A55"/>
    <mergeCell ref="B53:B55"/>
    <mergeCell ref="A56:A58"/>
    <mergeCell ref="B56:B58"/>
    <mergeCell ref="A59:A61"/>
    <mergeCell ref="B59:B61"/>
    <mergeCell ref="J1:O3"/>
    <mergeCell ref="A1:A3"/>
  </mergeCells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O52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30</v>
      </c>
      <c r="C1" s="4" t="s">
        <v>30</v>
      </c>
      <c r="D1" s="4" t="s">
        <v>30</v>
      </c>
      <c r="E1" s="4" t="s">
        <v>30</v>
      </c>
      <c r="F1" s="4" t="s">
        <v>30</v>
      </c>
      <c r="G1" s="4" t="s">
        <v>30</v>
      </c>
      <c r="H1" s="4" t="s">
        <v>30</v>
      </c>
      <c r="J1" s="4" t="s">
        <v>31</v>
      </c>
      <c r="K1" s="4" t="s">
        <v>31</v>
      </c>
      <c r="L1" s="4" t="s">
        <v>31</v>
      </c>
      <c r="M1" s="4" t="s">
        <v>31</v>
      </c>
      <c r="N1" s="4" t="s">
        <v>31</v>
      </c>
      <c r="O1" s="4" t="s">
        <v>31</v>
      </c>
    </row>
    <row r="2">
      <c r="B2" s="4" t="s">
        <v>30</v>
      </c>
      <c r="C2" s="4" t="s">
        <v>30</v>
      </c>
      <c r="D2" s="4" t="s">
        <v>30</v>
      </c>
      <c r="E2" s="4" t="s">
        <v>30</v>
      </c>
      <c r="F2" s="4" t="s">
        <v>30</v>
      </c>
      <c r="G2" s="4" t="s">
        <v>30</v>
      </c>
      <c r="H2" s="4" t="s">
        <v>30</v>
      </c>
      <c r="J2" s="4" t="s">
        <v>31</v>
      </c>
      <c r="K2" s="4" t="s">
        <v>31</v>
      </c>
      <c r="L2" s="4" t="s">
        <v>31</v>
      </c>
      <c r="M2" s="4" t="s">
        <v>31</v>
      </c>
      <c r="N2" s="4" t="s">
        <v>31</v>
      </c>
      <c r="O2" s="4" t="s">
        <v>31</v>
      </c>
    </row>
    <row r="3">
      <c r="B3" s="4" t="s">
        <v>30</v>
      </c>
      <c r="C3" s="4" t="s">
        <v>30</v>
      </c>
      <c r="D3" s="4" t="s">
        <v>30</v>
      </c>
      <c r="E3" s="4" t="s">
        <v>30</v>
      </c>
      <c r="F3" s="4" t="s">
        <v>30</v>
      </c>
      <c r="G3" s="4" t="s">
        <v>30</v>
      </c>
      <c r="H3" s="4" t="s">
        <v>30</v>
      </c>
      <c r="J3" s="4" t="s">
        <v>31</v>
      </c>
      <c r="K3" s="4" t="s">
        <v>31</v>
      </c>
      <c r="L3" s="4" t="s">
        <v>31</v>
      </c>
      <c r="M3" s="4" t="s">
        <v>31</v>
      </c>
      <c r="N3" s="4" t="s">
        <v>31</v>
      </c>
      <c r="O3" s="4" t="s">
        <v>31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10</v>
      </c>
      <c r="C5" s="8">
        <v>4</v>
      </c>
      <c r="D5" s="6" t="s">
        <v>11</v>
      </c>
      <c r="E5" s="6" t="s">
        <v>12</v>
      </c>
      <c r="F5" s="6" t="s">
        <v>13</v>
      </c>
      <c r="G5" s="9">
        <v>28.98</v>
      </c>
      <c r="H5" s="9">
        <v>34.775999999999996</v>
      </c>
      <c r="J5" s="8">
        <v>4</v>
      </c>
      <c r="K5" s="6" t="s">
        <v>11</v>
      </c>
      <c r="L5" s="6" t="s">
        <v>12</v>
      </c>
      <c r="M5" s="6" t="s">
        <v>13</v>
      </c>
      <c r="N5" s="9">
        <v>262.07634573497916</v>
      </c>
      <c r="O5" s="9">
        <v>314.49161488197495</v>
      </c>
    </row>
    <row r="6">
      <c r="A6" s="6">
        <f t="shared" si="1"/>
      </c>
      <c r="B6" s="7" t="s">
        <v>10</v>
      </c>
      <c r="C6" s="8">
        <v>4</v>
      </c>
      <c r="D6" s="6" t="s">
        <v>14</v>
      </c>
      <c r="E6" s="6" t="s">
        <v>15</v>
      </c>
      <c r="F6" s="6" t="s">
        <v>13</v>
      </c>
      <c r="G6" s="9">
        <v>28.98</v>
      </c>
      <c r="H6" s="9">
        <v>34.775999999999996</v>
      </c>
      <c r="J6" s="12">
        <v>4</v>
      </c>
      <c r="K6" s="10" t="s">
        <v>16</v>
      </c>
      <c r="L6" s="10" t="s">
        <v>17</v>
      </c>
      <c r="M6" s="10" t="s">
        <v>13</v>
      </c>
      <c r="N6" s="13">
        <v>198.67638564595393</v>
      </c>
      <c r="O6" s="13">
        <v>238.41166277514469</v>
      </c>
    </row>
    <row r="7">
      <c r="A7" s="6">
        <f t="shared" si="1"/>
      </c>
      <c r="B7" s="7" t="s">
        <v>10</v>
      </c>
      <c r="C7" s="8">
        <v>4</v>
      </c>
      <c r="D7" s="6" t="s">
        <v>18</v>
      </c>
      <c r="E7" s="6" t="s">
        <v>19</v>
      </c>
      <c r="F7" s="6" t="s">
        <v>13</v>
      </c>
      <c r="G7" s="9">
        <v>28.98</v>
      </c>
      <c r="H7" s="9">
        <v>34.775999999999996</v>
      </c>
      <c r="J7" s="8">
        <v>4</v>
      </c>
      <c r="K7" s="6" t="s">
        <v>20</v>
      </c>
      <c r="L7" s="6" t="s">
        <v>21</v>
      </c>
      <c r="M7" s="6" t="s">
        <v>13</v>
      </c>
      <c r="N7" s="9">
        <v>172.24335329284554</v>
      </c>
      <c r="O7" s="9">
        <v>206.69202395141465</v>
      </c>
    </row>
    <row r="8">
      <c r="A8" s="10">
        <f ref="A8:A10" t="shared" si="2">="2"</f>
      </c>
      <c r="B8" s="11" t="s">
        <v>10</v>
      </c>
      <c r="C8" s="12">
        <v>4</v>
      </c>
      <c r="D8" s="10" t="s">
        <v>16</v>
      </c>
      <c r="E8" s="10" t="s">
        <v>17</v>
      </c>
      <c r="F8" s="10" t="s">
        <v>13</v>
      </c>
      <c r="G8" s="13">
        <v>52.87</v>
      </c>
      <c r="H8" s="13">
        <v>63.443999999999996</v>
      </c>
      <c r="J8" s="12">
        <v>4</v>
      </c>
      <c r="K8" s="10" t="s">
        <v>14</v>
      </c>
      <c r="L8" s="10" t="s">
        <v>15</v>
      </c>
      <c r="M8" s="10" t="s">
        <v>13</v>
      </c>
      <c r="N8" s="13">
        <v>632.99608467377868</v>
      </c>
      <c r="O8" s="13">
        <v>759.59530160853444</v>
      </c>
    </row>
    <row r="9">
      <c r="A9" s="10">
        <f t="shared" si="2"/>
      </c>
      <c r="B9" s="11" t="s">
        <v>10</v>
      </c>
      <c r="C9" s="12">
        <v>4</v>
      </c>
      <c r="D9" s="10" t="s">
        <v>14</v>
      </c>
      <c r="E9" s="10" t="s">
        <v>15</v>
      </c>
      <c r="F9" s="10" t="s">
        <v>13</v>
      </c>
      <c r="G9" s="13">
        <v>52.87</v>
      </c>
      <c r="H9" s="13">
        <v>63.443999999999996</v>
      </c>
      <c r="J9" s="8">
        <v>4</v>
      </c>
      <c r="K9" s="6" t="s">
        <v>18</v>
      </c>
      <c r="L9" s="6" t="s">
        <v>19</v>
      </c>
      <c r="M9" s="6" t="s">
        <v>13</v>
      </c>
      <c r="N9" s="9">
        <v>632.99608467377868</v>
      </c>
      <c r="O9" s="9">
        <v>759.59530160853444</v>
      </c>
    </row>
    <row r="10">
      <c r="A10" s="10">
        <f t="shared" si="2"/>
      </c>
      <c r="B10" s="11" t="s">
        <v>10</v>
      </c>
      <c r="C10" s="12">
        <v>4</v>
      </c>
      <c r="D10" s="10" t="s">
        <v>18</v>
      </c>
      <c r="E10" s="10" t="s">
        <v>19</v>
      </c>
      <c r="F10" s="10" t="s">
        <v>13</v>
      </c>
      <c r="G10" s="13">
        <v>52.87</v>
      </c>
      <c r="H10" s="13">
        <v>63.443999999999996</v>
      </c>
      <c r="J10" s="12">
        <v>10</v>
      </c>
      <c r="K10" s="10" t="s">
        <v>16</v>
      </c>
      <c r="L10" s="10" t="s">
        <v>17</v>
      </c>
      <c r="M10" s="10" t="s">
        <v>13</v>
      </c>
      <c r="N10" s="13">
        <v>22.863443295672997</v>
      </c>
      <c r="O10" s="13">
        <v>27.436131954807596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24.58</v>
      </c>
      <c r="H11" s="9">
        <v>29.495999999999995</v>
      </c>
      <c r="J11" s="8">
        <v>10</v>
      </c>
      <c r="K11" s="6" t="s">
        <v>20</v>
      </c>
      <c r="L11" s="6" t="s">
        <v>21</v>
      </c>
      <c r="M11" s="6" t="s">
        <v>13</v>
      </c>
      <c r="N11" s="9">
        <v>30.219838332147503</v>
      </c>
      <c r="O11" s="9">
        <v>36.263805998577006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24.58</v>
      </c>
      <c r="H12" s="9">
        <v>29.495999999999995</v>
      </c>
      <c r="J12" s="12">
        <v>10</v>
      </c>
      <c r="K12" s="10" t="s">
        <v>14</v>
      </c>
      <c r="L12" s="10" t="s">
        <v>15</v>
      </c>
      <c r="M12" s="10" t="s">
        <v>13</v>
      </c>
      <c r="N12" s="13">
        <v>53.083281627820504</v>
      </c>
      <c r="O12" s="13">
        <v>63.699937953384605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24.58</v>
      </c>
      <c r="H13" s="9">
        <v>29.495999999999995</v>
      </c>
      <c r="J13" s="8">
        <v>10</v>
      </c>
      <c r="K13" s="6" t="s">
        <v>18</v>
      </c>
      <c r="L13" s="6" t="s">
        <v>19</v>
      </c>
      <c r="M13" s="6" t="s">
        <v>13</v>
      </c>
      <c r="N13" s="9">
        <v>53.083281627820504</v>
      </c>
      <c r="O13" s="9">
        <v>63.699937953384605</v>
      </c>
    </row>
    <row r="14">
      <c r="A14" s="10">
        <f ref="A14:A16" t="shared" si="4">="4"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43.13</v>
      </c>
      <c r="H14" s="13">
        <v>51.756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43.13</v>
      </c>
      <c r="H15" s="13">
        <v>51.756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43.13</v>
      </c>
      <c r="H16" s="13">
        <v>51.756</v>
      </c>
    </row>
    <row r="17">
      <c r="A17" s="6">
        <f ref="A17:A19" t="shared" si="5">="5"</f>
      </c>
      <c r="B17" s="7" t="s">
        <v>10</v>
      </c>
      <c r="C17" s="8">
        <v>10</v>
      </c>
      <c r="D17" s="6" t="s">
        <v>16</v>
      </c>
      <c r="E17" s="6" t="s">
        <v>17</v>
      </c>
      <c r="F17" s="6" t="s">
        <v>13</v>
      </c>
      <c r="G17" s="9">
        <v>22.86</v>
      </c>
      <c r="H17" s="9">
        <v>27.432</v>
      </c>
    </row>
    <row r="18">
      <c r="A18" s="6">
        <f t="shared" si="5"/>
      </c>
      <c r="B18" s="7" t="s">
        <v>10</v>
      </c>
      <c r="C18" s="8">
        <v>10</v>
      </c>
      <c r="D18" s="6" t="s">
        <v>14</v>
      </c>
      <c r="E18" s="6" t="s">
        <v>15</v>
      </c>
      <c r="F18" s="6" t="s">
        <v>13</v>
      </c>
      <c r="G18" s="9">
        <v>22.86</v>
      </c>
      <c r="H18" s="9">
        <v>27.432</v>
      </c>
    </row>
    <row r="19">
      <c r="A19" s="6">
        <f t="shared" si="5"/>
      </c>
      <c r="B19" s="7" t="s">
        <v>10</v>
      </c>
      <c r="C19" s="8">
        <v>10</v>
      </c>
      <c r="D19" s="6" t="s">
        <v>18</v>
      </c>
      <c r="E19" s="6" t="s">
        <v>19</v>
      </c>
      <c r="F19" s="6" t="s">
        <v>13</v>
      </c>
      <c r="G19" s="9">
        <v>22.86</v>
      </c>
      <c r="H19" s="9">
        <v>27.432</v>
      </c>
    </row>
    <row r="20">
      <c r="A20" s="10">
        <f ref="A20:A22" t="shared" si="6">="6"</f>
      </c>
      <c r="B20" s="11" t="s">
        <v>10</v>
      </c>
      <c r="C20" s="12">
        <v>10</v>
      </c>
      <c r="D20" s="10" t="s">
        <v>20</v>
      </c>
      <c r="E20" s="10" t="s">
        <v>21</v>
      </c>
      <c r="F20" s="10" t="s">
        <v>13</v>
      </c>
      <c r="G20" s="13">
        <v>30.22</v>
      </c>
      <c r="H20" s="13">
        <v>36.263999999999996</v>
      </c>
    </row>
    <row r="21">
      <c r="A21" s="10">
        <f t="shared" si="6"/>
      </c>
      <c r="B21" s="11" t="s">
        <v>10</v>
      </c>
      <c r="C21" s="12">
        <v>10</v>
      </c>
      <c r="D21" s="10" t="s">
        <v>14</v>
      </c>
      <c r="E21" s="10" t="s">
        <v>15</v>
      </c>
      <c r="F21" s="10" t="s">
        <v>13</v>
      </c>
      <c r="G21" s="13">
        <v>30.22</v>
      </c>
      <c r="H21" s="13">
        <v>36.263999999999996</v>
      </c>
    </row>
    <row r="22">
      <c r="A22" s="10">
        <f t="shared" si="6"/>
      </c>
      <c r="B22" s="11" t="s">
        <v>10</v>
      </c>
      <c r="C22" s="12">
        <v>10</v>
      </c>
      <c r="D22" s="10" t="s">
        <v>18</v>
      </c>
      <c r="E22" s="10" t="s">
        <v>19</v>
      </c>
      <c r="F22" s="10" t="s">
        <v>13</v>
      </c>
      <c r="G22" s="13">
        <v>30.22</v>
      </c>
      <c r="H22" s="13">
        <v>36.263999999999996</v>
      </c>
    </row>
    <row r="23">
      <c r="A23" s="6">
        <f ref="A23:A25" t="shared" si="7">="7"</f>
      </c>
      <c r="B23" s="7" t="s">
        <v>10</v>
      </c>
      <c r="C23" s="8">
        <v>4</v>
      </c>
      <c r="D23" s="6" t="s">
        <v>11</v>
      </c>
      <c r="E23" s="6" t="s">
        <v>12</v>
      </c>
      <c r="F23" s="6" t="s">
        <v>13</v>
      </c>
      <c r="G23" s="9">
        <v>42.2</v>
      </c>
      <c r="H23" s="9">
        <v>50.64</v>
      </c>
    </row>
    <row r="24">
      <c r="A24" s="6">
        <f t="shared" si="7"/>
      </c>
      <c r="B24" s="7" t="s">
        <v>10</v>
      </c>
      <c r="C24" s="8">
        <v>4</v>
      </c>
      <c r="D24" s="6" t="s">
        <v>14</v>
      </c>
      <c r="E24" s="6" t="s">
        <v>15</v>
      </c>
      <c r="F24" s="6" t="s">
        <v>13</v>
      </c>
      <c r="G24" s="9">
        <v>42.2</v>
      </c>
      <c r="H24" s="9">
        <v>50.64</v>
      </c>
    </row>
    <row r="25">
      <c r="A25" s="6">
        <f t="shared" si="7"/>
      </c>
      <c r="B25" s="7" t="s">
        <v>10</v>
      </c>
      <c r="C25" s="8">
        <v>4</v>
      </c>
      <c r="D25" s="6" t="s">
        <v>18</v>
      </c>
      <c r="E25" s="6" t="s">
        <v>19</v>
      </c>
      <c r="F25" s="6" t="s">
        <v>13</v>
      </c>
      <c r="G25" s="9">
        <v>42.2</v>
      </c>
      <c r="H25" s="9">
        <v>50.64</v>
      </c>
    </row>
    <row r="26">
      <c r="A26" s="10">
        <f ref="A26:A28" t="shared" si="8">="8"</f>
      </c>
      <c r="B26" s="11" t="s">
        <v>10</v>
      </c>
      <c r="C26" s="12">
        <v>4</v>
      </c>
      <c r="D26" s="10" t="s">
        <v>16</v>
      </c>
      <c r="E26" s="10" t="s">
        <v>17</v>
      </c>
      <c r="F26" s="10" t="s">
        <v>13</v>
      </c>
      <c r="G26" s="13">
        <v>53.08</v>
      </c>
      <c r="H26" s="13">
        <v>63.696</v>
      </c>
    </row>
    <row r="27">
      <c r="A27" s="10">
        <f t="shared" si="8"/>
      </c>
      <c r="B27" s="11" t="s">
        <v>10</v>
      </c>
      <c r="C27" s="12">
        <v>4</v>
      </c>
      <c r="D27" s="10" t="s">
        <v>14</v>
      </c>
      <c r="E27" s="10" t="s">
        <v>15</v>
      </c>
      <c r="F27" s="10" t="s">
        <v>13</v>
      </c>
      <c r="G27" s="13">
        <v>53.08</v>
      </c>
      <c r="H27" s="13">
        <v>63.696</v>
      </c>
    </row>
    <row r="28">
      <c r="A28" s="10">
        <f t="shared" si="8"/>
      </c>
      <c r="B28" s="11" t="s">
        <v>10</v>
      </c>
      <c r="C28" s="12">
        <v>4</v>
      </c>
      <c r="D28" s="10" t="s">
        <v>18</v>
      </c>
      <c r="E28" s="10" t="s">
        <v>19</v>
      </c>
      <c r="F28" s="10" t="s">
        <v>13</v>
      </c>
      <c r="G28" s="13">
        <v>53.08</v>
      </c>
      <c r="H28" s="13">
        <v>63.696</v>
      </c>
    </row>
    <row r="29">
      <c r="A29" s="6">
        <f ref="A29:A31" t="shared" si="9">="9"</f>
      </c>
      <c r="B29" s="7" t="s">
        <v>10</v>
      </c>
      <c r="C29" s="8">
        <v>4</v>
      </c>
      <c r="D29" s="6" t="s">
        <v>20</v>
      </c>
      <c r="E29" s="6" t="s">
        <v>21</v>
      </c>
      <c r="F29" s="6" t="s">
        <v>13</v>
      </c>
      <c r="G29" s="9">
        <v>53.79</v>
      </c>
      <c r="H29" s="9">
        <v>64.548</v>
      </c>
    </row>
    <row r="30">
      <c r="A30" s="6">
        <f t="shared" si="9"/>
      </c>
      <c r="B30" s="7" t="s">
        <v>10</v>
      </c>
      <c r="C30" s="8">
        <v>4</v>
      </c>
      <c r="D30" s="6" t="s">
        <v>14</v>
      </c>
      <c r="E30" s="6" t="s">
        <v>15</v>
      </c>
      <c r="F30" s="6" t="s">
        <v>13</v>
      </c>
      <c r="G30" s="9">
        <v>53.79</v>
      </c>
      <c r="H30" s="9">
        <v>64.548</v>
      </c>
    </row>
    <row r="31">
      <c r="A31" s="6">
        <f t="shared" si="9"/>
      </c>
      <c r="B31" s="7" t="s">
        <v>10</v>
      </c>
      <c r="C31" s="8">
        <v>4</v>
      </c>
      <c r="D31" s="6" t="s">
        <v>18</v>
      </c>
      <c r="E31" s="6" t="s">
        <v>19</v>
      </c>
      <c r="F31" s="6" t="s">
        <v>13</v>
      </c>
      <c r="G31" s="9">
        <v>53.79</v>
      </c>
      <c r="H31" s="9">
        <v>64.548</v>
      </c>
    </row>
    <row r="32">
      <c r="A32" s="10">
        <f ref="A32:A34" t="shared" si="10">="10"</f>
      </c>
      <c r="B32" s="11" t="s">
        <v>10</v>
      </c>
      <c r="C32" s="12">
        <v>4</v>
      </c>
      <c r="D32" s="10" t="s">
        <v>11</v>
      </c>
      <c r="E32" s="10" t="s">
        <v>12</v>
      </c>
      <c r="F32" s="10" t="s">
        <v>13</v>
      </c>
      <c r="G32" s="13">
        <v>43.74</v>
      </c>
      <c r="H32" s="13">
        <v>52.488</v>
      </c>
    </row>
    <row r="33">
      <c r="A33" s="10">
        <f t="shared" si="10"/>
      </c>
      <c r="B33" s="11" t="s">
        <v>10</v>
      </c>
      <c r="C33" s="12">
        <v>4</v>
      </c>
      <c r="D33" s="10" t="s">
        <v>14</v>
      </c>
      <c r="E33" s="10" t="s">
        <v>15</v>
      </c>
      <c r="F33" s="10" t="s">
        <v>13</v>
      </c>
      <c r="G33" s="13">
        <v>43.74</v>
      </c>
      <c r="H33" s="13">
        <v>52.488</v>
      </c>
    </row>
    <row r="34">
      <c r="A34" s="10">
        <f t="shared" si="10"/>
      </c>
      <c r="B34" s="11" t="s">
        <v>10</v>
      </c>
      <c r="C34" s="12">
        <v>4</v>
      </c>
      <c r="D34" s="10" t="s">
        <v>18</v>
      </c>
      <c r="E34" s="10" t="s">
        <v>19</v>
      </c>
      <c r="F34" s="10" t="s">
        <v>13</v>
      </c>
      <c r="G34" s="13">
        <v>43.74</v>
      </c>
      <c r="H34" s="13">
        <v>52.488</v>
      </c>
    </row>
    <row r="35">
      <c r="A35" s="6">
        <f ref="A35:A37" t="shared" si="11">="11"</f>
      </c>
      <c r="B35" s="7" t="s">
        <v>10</v>
      </c>
      <c r="C35" s="8">
        <v>4</v>
      </c>
      <c r="D35" s="6" t="s">
        <v>16</v>
      </c>
      <c r="E35" s="6" t="s">
        <v>17</v>
      </c>
      <c r="F35" s="6" t="s">
        <v>13</v>
      </c>
      <c r="G35" s="9">
        <v>41.78</v>
      </c>
      <c r="H35" s="9">
        <v>50.136</v>
      </c>
    </row>
    <row r="36">
      <c r="A36" s="6">
        <f t="shared" si="11"/>
      </c>
      <c r="B36" s="7" t="s">
        <v>10</v>
      </c>
      <c r="C36" s="8">
        <v>4</v>
      </c>
      <c r="D36" s="6" t="s">
        <v>14</v>
      </c>
      <c r="E36" s="6" t="s">
        <v>15</v>
      </c>
      <c r="F36" s="6" t="s">
        <v>13</v>
      </c>
      <c r="G36" s="9">
        <v>41.78</v>
      </c>
      <c r="H36" s="9">
        <v>50.136</v>
      </c>
    </row>
    <row r="37">
      <c r="A37" s="6">
        <f t="shared" si="11"/>
      </c>
      <c r="B37" s="7" t="s">
        <v>10</v>
      </c>
      <c r="C37" s="8">
        <v>4</v>
      </c>
      <c r="D37" s="6" t="s">
        <v>18</v>
      </c>
      <c r="E37" s="6" t="s">
        <v>19</v>
      </c>
      <c r="F37" s="6" t="s">
        <v>13</v>
      </c>
      <c r="G37" s="9">
        <v>41.78</v>
      </c>
      <c r="H37" s="9">
        <v>50.136</v>
      </c>
    </row>
    <row r="38">
      <c r="A38" s="10">
        <f ref="A38:A40" t="shared" si="12">="12"</f>
      </c>
      <c r="B38" s="11" t="s">
        <v>10</v>
      </c>
      <c r="C38" s="12">
        <v>4</v>
      </c>
      <c r="D38" s="10" t="s">
        <v>20</v>
      </c>
      <c r="E38" s="10" t="s">
        <v>21</v>
      </c>
      <c r="F38" s="10" t="s">
        <v>13</v>
      </c>
      <c r="G38" s="13">
        <v>42.71</v>
      </c>
      <c r="H38" s="13">
        <v>51.252</v>
      </c>
    </row>
    <row r="39">
      <c r="A39" s="10">
        <f t="shared" si="12"/>
      </c>
      <c r="B39" s="11" t="s">
        <v>10</v>
      </c>
      <c r="C39" s="12">
        <v>4</v>
      </c>
      <c r="D39" s="10" t="s">
        <v>14</v>
      </c>
      <c r="E39" s="10" t="s">
        <v>15</v>
      </c>
      <c r="F39" s="10" t="s">
        <v>13</v>
      </c>
      <c r="G39" s="13">
        <v>42.71</v>
      </c>
      <c r="H39" s="13">
        <v>51.252</v>
      </c>
    </row>
    <row r="40">
      <c r="A40" s="10">
        <f t="shared" si="12"/>
      </c>
      <c r="B40" s="11" t="s">
        <v>10</v>
      </c>
      <c r="C40" s="12">
        <v>4</v>
      </c>
      <c r="D40" s="10" t="s">
        <v>18</v>
      </c>
      <c r="E40" s="10" t="s">
        <v>19</v>
      </c>
      <c r="F40" s="10" t="s">
        <v>13</v>
      </c>
      <c r="G40" s="13">
        <v>42.71</v>
      </c>
      <c r="H40" s="13">
        <v>51.252</v>
      </c>
    </row>
    <row r="41">
      <c r="A41" s="6">
        <f ref="A41:A43" t="shared" si="13">="13"</f>
      </c>
      <c r="B41" s="7" t="s">
        <v>10</v>
      </c>
      <c r="C41" s="8">
        <v>4</v>
      </c>
      <c r="D41" s="6" t="s">
        <v>11</v>
      </c>
      <c r="E41" s="6" t="s">
        <v>12</v>
      </c>
      <c r="F41" s="6" t="s">
        <v>13</v>
      </c>
      <c r="G41" s="9">
        <v>52.17</v>
      </c>
      <c r="H41" s="9">
        <v>62.604</v>
      </c>
    </row>
    <row r="42">
      <c r="A42" s="6">
        <f t="shared" si="13"/>
      </c>
      <c r="B42" s="7" t="s">
        <v>10</v>
      </c>
      <c r="C42" s="8">
        <v>4</v>
      </c>
      <c r="D42" s="6" t="s">
        <v>14</v>
      </c>
      <c r="E42" s="6" t="s">
        <v>15</v>
      </c>
      <c r="F42" s="6" t="s">
        <v>13</v>
      </c>
      <c r="G42" s="9">
        <v>52.17</v>
      </c>
      <c r="H42" s="9">
        <v>62.604</v>
      </c>
    </row>
    <row r="43">
      <c r="A43" s="6">
        <f t="shared" si="13"/>
      </c>
      <c r="B43" s="7" t="s">
        <v>10</v>
      </c>
      <c r="C43" s="8">
        <v>4</v>
      </c>
      <c r="D43" s="6" t="s">
        <v>18</v>
      </c>
      <c r="E43" s="6" t="s">
        <v>19</v>
      </c>
      <c r="F43" s="6" t="s">
        <v>13</v>
      </c>
      <c r="G43" s="9">
        <v>52.17</v>
      </c>
      <c r="H43" s="9">
        <v>62.604</v>
      </c>
    </row>
    <row r="44">
      <c r="A44" s="10">
        <f ref="A44:A46" t="shared" si="14">="14"</f>
      </c>
      <c r="B44" s="11" t="s">
        <v>10</v>
      </c>
      <c r="C44" s="12">
        <v>4</v>
      </c>
      <c r="D44" s="10" t="s">
        <v>16</v>
      </c>
      <c r="E44" s="10" t="s">
        <v>17</v>
      </c>
      <c r="F44" s="10" t="s">
        <v>13</v>
      </c>
      <c r="G44" s="13">
        <v>50.95</v>
      </c>
      <c r="H44" s="13">
        <v>61.14</v>
      </c>
    </row>
    <row r="45">
      <c r="A45" s="10">
        <f t="shared" si="14"/>
      </c>
      <c r="B45" s="11" t="s">
        <v>10</v>
      </c>
      <c r="C45" s="12">
        <v>4</v>
      </c>
      <c r="D45" s="10" t="s">
        <v>14</v>
      </c>
      <c r="E45" s="10" t="s">
        <v>15</v>
      </c>
      <c r="F45" s="10" t="s">
        <v>13</v>
      </c>
      <c r="G45" s="13">
        <v>50.95</v>
      </c>
      <c r="H45" s="13">
        <v>61.14</v>
      </c>
    </row>
    <row r="46">
      <c r="A46" s="10">
        <f t="shared" si="14"/>
      </c>
      <c r="B46" s="11" t="s">
        <v>10</v>
      </c>
      <c r="C46" s="12">
        <v>4</v>
      </c>
      <c r="D46" s="10" t="s">
        <v>18</v>
      </c>
      <c r="E46" s="10" t="s">
        <v>19</v>
      </c>
      <c r="F46" s="10" t="s">
        <v>13</v>
      </c>
      <c r="G46" s="13">
        <v>50.95</v>
      </c>
      <c r="H46" s="13">
        <v>61.14</v>
      </c>
    </row>
    <row r="47">
      <c r="A47" s="6">
        <f ref="A47:A49" t="shared" si="15">="15"</f>
      </c>
      <c r="B47" s="7" t="s">
        <v>10</v>
      </c>
      <c r="C47" s="8">
        <v>4</v>
      </c>
      <c r="D47" s="6" t="s">
        <v>20</v>
      </c>
      <c r="E47" s="6" t="s">
        <v>21</v>
      </c>
      <c r="F47" s="6" t="s">
        <v>13</v>
      </c>
      <c r="G47" s="9">
        <v>51.16</v>
      </c>
      <c r="H47" s="9">
        <v>61.391999999999996</v>
      </c>
    </row>
    <row r="48">
      <c r="A48" s="6">
        <f t="shared" si="15"/>
      </c>
      <c r="B48" s="7" t="s">
        <v>10</v>
      </c>
      <c r="C48" s="8">
        <v>4</v>
      </c>
      <c r="D48" s="6" t="s">
        <v>14</v>
      </c>
      <c r="E48" s="6" t="s">
        <v>15</v>
      </c>
      <c r="F48" s="6" t="s">
        <v>13</v>
      </c>
      <c r="G48" s="9">
        <v>51.16</v>
      </c>
      <c r="H48" s="9">
        <v>61.391999999999996</v>
      </c>
    </row>
    <row r="49">
      <c r="A49" s="6">
        <f t="shared" si="15"/>
      </c>
      <c r="B49" s="7" t="s">
        <v>10</v>
      </c>
      <c r="C49" s="8">
        <v>4</v>
      </c>
      <c r="D49" s="6" t="s">
        <v>18</v>
      </c>
      <c r="E49" s="6" t="s">
        <v>19</v>
      </c>
      <c r="F49" s="6" t="s">
        <v>13</v>
      </c>
      <c r="G49" s="9">
        <v>51.16</v>
      </c>
      <c r="H49" s="9">
        <v>61.391999999999996</v>
      </c>
    </row>
    <row r="50">
      <c r="A50" s="10">
        <f ref="A50:A52" t="shared" si="16">="16"</f>
      </c>
      <c r="B50" s="11" t="s">
        <v>10</v>
      </c>
      <c r="C50" s="12">
        <v>4</v>
      </c>
      <c r="D50" s="10" t="s">
        <v>11</v>
      </c>
      <c r="E50" s="10" t="s">
        <v>12</v>
      </c>
      <c r="F50" s="10" t="s">
        <v>13</v>
      </c>
      <c r="G50" s="13">
        <v>51.85</v>
      </c>
      <c r="H50" s="13">
        <v>62.22</v>
      </c>
    </row>
    <row r="51">
      <c r="A51" s="10">
        <f t="shared" si="16"/>
      </c>
      <c r="B51" s="11" t="s">
        <v>10</v>
      </c>
      <c r="C51" s="12">
        <v>4</v>
      </c>
      <c r="D51" s="10" t="s">
        <v>14</v>
      </c>
      <c r="E51" s="10" t="s">
        <v>15</v>
      </c>
      <c r="F51" s="10" t="s">
        <v>13</v>
      </c>
      <c r="G51" s="13">
        <v>51.85</v>
      </c>
      <c r="H51" s="13">
        <v>62.22</v>
      </c>
    </row>
    <row r="52">
      <c r="A52" s="10">
        <f t="shared" si="16"/>
      </c>
      <c r="B52" s="11" t="s">
        <v>10</v>
      </c>
      <c r="C52" s="12">
        <v>4</v>
      </c>
      <c r="D52" s="10" t="s">
        <v>18</v>
      </c>
      <c r="E52" s="10" t="s">
        <v>19</v>
      </c>
      <c r="F52" s="10" t="s">
        <v>13</v>
      </c>
      <c r="G52" s="13">
        <v>51.85</v>
      </c>
      <c r="H52" s="13">
        <v>62.22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J1:O3"/>
    <mergeCell ref="A1:A3"/>
  </mergeCells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O52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32</v>
      </c>
      <c r="C1" s="4" t="s">
        <v>32</v>
      </c>
      <c r="D1" s="4" t="s">
        <v>32</v>
      </c>
      <c r="E1" s="4" t="s">
        <v>32</v>
      </c>
      <c r="F1" s="4" t="s">
        <v>32</v>
      </c>
      <c r="G1" s="4" t="s">
        <v>32</v>
      </c>
      <c r="H1" s="4" t="s">
        <v>32</v>
      </c>
      <c r="J1" s="4" t="s">
        <v>33</v>
      </c>
      <c r="K1" s="4" t="s">
        <v>33</v>
      </c>
      <c r="L1" s="4" t="s">
        <v>33</v>
      </c>
      <c r="M1" s="4" t="s">
        <v>33</v>
      </c>
      <c r="N1" s="4" t="s">
        <v>33</v>
      </c>
      <c r="O1" s="4" t="s">
        <v>33</v>
      </c>
    </row>
    <row r="2">
      <c r="B2" s="4" t="s">
        <v>32</v>
      </c>
      <c r="C2" s="4" t="s">
        <v>32</v>
      </c>
      <c r="D2" s="4" t="s">
        <v>32</v>
      </c>
      <c r="E2" s="4" t="s">
        <v>32</v>
      </c>
      <c r="F2" s="4" t="s">
        <v>32</v>
      </c>
      <c r="G2" s="4" t="s">
        <v>32</v>
      </c>
      <c r="H2" s="4" t="s">
        <v>32</v>
      </c>
      <c r="J2" s="4" t="s">
        <v>33</v>
      </c>
      <c r="K2" s="4" t="s">
        <v>33</v>
      </c>
      <c r="L2" s="4" t="s">
        <v>33</v>
      </c>
      <c r="M2" s="4" t="s">
        <v>33</v>
      </c>
      <c r="N2" s="4" t="s">
        <v>33</v>
      </c>
      <c r="O2" s="4" t="s">
        <v>33</v>
      </c>
    </row>
    <row r="3">
      <c r="B3" s="4" t="s">
        <v>32</v>
      </c>
      <c r="C3" s="4" t="s">
        <v>32</v>
      </c>
      <c r="D3" s="4" t="s">
        <v>32</v>
      </c>
      <c r="E3" s="4" t="s">
        <v>32</v>
      </c>
      <c r="F3" s="4" t="s">
        <v>32</v>
      </c>
      <c r="G3" s="4" t="s">
        <v>32</v>
      </c>
      <c r="H3" s="4" t="s">
        <v>32</v>
      </c>
      <c r="J3" s="4" t="s">
        <v>33</v>
      </c>
      <c r="K3" s="4" t="s">
        <v>33</v>
      </c>
      <c r="L3" s="4" t="s">
        <v>33</v>
      </c>
      <c r="M3" s="4" t="s">
        <v>33</v>
      </c>
      <c r="N3" s="4" t="s">
        <v>33</v>
      </c>
      <c r="O3" s="4" t="s">
        <v>33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7" t="shared" si="1">="1"</f>
      </c>
      <c r="B5" s="7" t="s">
        <v>10</v>
      </c>
      <c r="C5" s="8">
        <v>4</v>
      </c>
      <c r="D5" s="6" t="s">
        <v>11</v>
      </c>
      <c r="E5" s="6" t="s">
        <v>12</v>
      </c>
      <c r="F5" s="6" t="s">
        <v>13</v>
      </c>
      <c r="G5" s="9">
        <v>28.71</v>
      </c>
      <c r="H5" s="9">
        <v>34.452</v>
      </c>
      <c r="J5" s="8">
        <v>4</v>
      </c>
      <c r="K5" s="6" t="s">
        <v>11</v>
      </c>
      <c r="L5" s="6" t="s">
        <v>12</v>
      </c>
      <c r="M5" s="6" t="s">
        <v>13</v>
      </c>
      <c r="N5" s="9">
        <v>260.810121779977</v>
      </c>
      <c r="O5" s="9">
        <v>312.97214613597242</v>
      </c>
    </row>
    <row r="6">
      <c r="A6" s="6">
        <f t="shared" si="1"/>
      </c>
      <c r="B6" s="7" t="s">
        <v>10</v>
      </c>
      <c r="C6" s="8">
        <v>4</v>
      </c>
      <c r="D6" s="6" t="s">
        <v>14</v>
      </c>
      <c r="E6" s="6" t="s">
        <v>15</v>
      </c>
      <c r="F6" s="6" t="s">
        <v>13</v>
      </c>
      <c r="G6" s="9">
        <v>28.71</v>
      </c>
      <c r="H6" s="9">
        <v>34.452</v>
      </c>
      <c r="J6" s="12">
        <v>4</v>
      </c>
      <c r="K6" s="10" t="s">
        <v>16</v>
      </c>
      <c r="L6" s="10" t="s">
        <v>17</v>
      </c>
      <c r="M6" s="10" t="s">
        <v>13</v>
      </c>
      <c r="N6" s="13">
        <v>250.88860748832053</v>
      </c>
      <c r="O6" s="13">
        <v>301.06632898598463</v>
      </c>
    </row>
    <row r="7">
      <c r="A7" s="6">
        <f t="shared" si="1"/>
      </c>
      <c r="B7" s="7" t="s">
        <v>10</v>
      </c>
      <c r="C7" s="8">
        <v>4</v>
      </c>
      <c r="D7" s="6" t="s">
        <v>18</v>
      </c>
      <c r="E7" s="6" t="s">
        <v>19</v>
      </c>
      <c r="F7" s="6" t="s">
        <v>13</v>
      </c>
      <c r="G7" s="9">
        <v>28.71</v>
      </c>
      <c r="H7" s="9">
        <v>34.452</v>
      </c>
      <c r="J7" s="8">
        <v>4</v>
      </c>
      <c r="K7" s="6" t="s">
        <v>20</v>
      </c>
      <c r="L7" s="6" t="s">
        <v>21</v>
      </c>
      <c r="M7" s="6" t="s">
        <v>13</v>
      </c>
      <c r="N7" s="9">
        <v>267.66828038974757</v>
      </c>
      <c r="O7" s="9">
        <v>321.20193646769707</v>
      </c>
    </row>
    <row r="8">
      <c r="A8" s="10">
        <f ref="A8:A10" t="shared" si="2">="2"</f>
      </c>
      <c r="B8" s="11" t="s">
        <v>10</v>
      </c>
      <c r="C8" s="12">
        <v>4</v>
      </c>
      <c r="D8" s="10" t="s">
        <v>16</v>
      </c>
      <c r="E8" s="10" t="s">
        <v>17</v>
      </c>
      <c r="F8" s="10" t="s">
        <v>13</v>
      </c>
      <c r="G8" s="13">
        <v>26.88</v>
      </c>
      <c r="H8" s="13">
        <v>32.256</v>
      </c>
      <c r="J8" s="12">
        <v>4</v>
      </c>
      <c r="K8" s="10" t="s">
        <v>14</v>
      </c>
      <c r="L8" s="10" t="s">
        <v>15</v>
      </c>
      <c r="M8" s="10" t="s">
        <v>13</v>
      </c>
      <c r="N8" s="13">
        <v>377.27061945076889</v>
      </c>
      <c r="O8" s="13">
        <v>452.72474334092266</v>
      </c>
    </row>
    <row r="9">
      <c r="A9" s="10">
        <f t="shared" si="2"/>
      </c>
      <c r="B9" s="11" t="s">
        <v>10</v>
      </c>
      <c r="C9" s="12">
        <v>4</v>
      </c>
      <c r="D9" s="10" t="s">
        <v>14</v>
      </c>
      <c r="E9" s="10" t="s">
        <v>15</v>
      </c>
      <c r="F9" s="10" t="s">
        <v>13</v>
      </c>
      <c r="G9" s="13">
        <v>26.88</v>
      </c>
      <c r="H9" s="13">
        <v>32.256</v>
      </c>
      <c r="J9" s="8">
        <v>4</v>
      </c>
      <c r="K9" s="6" t="s">
        <v>18</v>
      </c>
      <c r="L9" s="6" t="s">
        <v>19</v>
      </c>
      <c r="M9" s="6" t="s">
        <v>13</v>
      </c>
      <c r="N9" s="9">
        <v>377.27061945076889</v>
      </c>
      <c r="O9" s="9">
        <v>452.72474334092266</v>
      </c>
    </row>
    <row r="10">
      <c r="A10" s="10">
        <f t="shared" si="2"/>
      </c>
      <c r="B10" s="11" t="s">
        <v>10</v>
      </c>
      <c r="C10" s="12">
        <v>4</v>
      </c>
      <c r="D10" s="10" t="s">
        <v>18</v>
      </c>
      <c r="E10" s="10" t="s">
        <v>19</v>
      </c>
      <c r="F10" s="10" t="s">
        <v>13</v>
      </c>
      <c r="G10" s="13">
        <v>26.88</v>
      </c>
      <c r="H10" s="13">
        <v>32.256</v>
      </c>
    </row>
    <row r="11">
      <c r="A11" s="6">
        <f ref="A11:A13" t="shared" si="3">="3"</f>
      </c>
      <c r="B11" s="7" t="s">
        <v>10</v>
      </c>
      <c r="C11" s="8">
        <v>4</v>
      </c>
      <c r="D11" s="6" t="s">
        <v>20</v>
      </c>
      <c r="E11" s="6" t="s">
        <v>21</v>
      </c>
      <c r="F11" s="6" t="s">
        <v>13</v>
      </c>
      <c r="G11" s="9">
        <v>32.44</v>
      </c>
      <c r="H11" s="9">
        <v>38.928</v>
      </c>
    </row>
    <row r="12">
      <c r="A12" s="6">
        <f t="shared" si="3"/>
      </c>
      <c r="B12" s="7" t="s">
        <v>10</v>
      </c>
      <c r="C12" s="8">
        <v>4</v>
      </c>
      <c r="D12" s="6" t="s">
        <v>14</v>
      </c>
      <c r="E12" s="6" t="s">
        <v>15</v>
      </c>
      <c r="F12" s="6" t="s">
        <v>13</v>
      </c>
      <c r="G12" s="9">
        <v>32.44</v>
      </c>
      <c r="H12" s="9">
        <v>38.928</v>
      </c>
    </row>
    <row r="13">
      <c r="A13" s="6">
        <f t="shared" si="3"/>
      </c>
      <c r="B13" s="7" t="s">
        <v>10</v>
      </c>
      <c r="C13" s="8">
        <v>4</v>
      </c>
      <c r="D13" s="6" t="s">
        <v>18</v>
      </c>
      <c r="E13" s="6" t="s">
        <v>19</v>
      </c>
      <c r="F13" s="6" t="s">
        <v>13</v>
      </c>
      <c r="G13" s="9">
        <v>32.44</v>
      </c>
      <c r="H13" s="9">
        <v>38.928</v>
      </c>
    </row>
    <row r="14">
      <c r="A14" s="10">
        <f ref="A14:A16" t="shared" si="4">="4"</f>
      </c>
      <c r="B14" s="11" t="s">
        <v>10</v>
      </c>
      <c r="C14" s="12">
        <v>4</v>
      </c>
      <c r="D14" s="10" t="s">
        <v>11</v>
      </c>
      <c r="E14" s="10" t="s">
        <v>12</v>
      </c>
      <c r="F14" s="10" t="s">
        <v>13</v>
      </c>
      <c r="G14" s="13">
        <v>31.05</v>
      </c>
      <c r="H14" s="13">
        <v>37.26</v>
      </c>
    </row>
    <row r="15">
      <c r="A15" s="10">
        <f t="shared" si="4"/>
      </c>
      <c r="B15" s="11" t="s">
        <v>10</v>
      </c>
      <c r="C15" s="12">
        <v>4</v>
      </c>
      <c r="D15" s="10" t="s">
        <v>14</v>
      </c>
      <c r="E15" s="10" t="s">
        <v>15</v>
      </c>
      <c r="F15" s="10" t="s">
        <v>13</v>
      </c>
      <c r="G15" s="13">
        <v>31.05</v>
      </c>
      <c r="H15" s="13">
        <v>37.26</v>
      </c>
    </row>
    <row r="16">
      <c r="A16" s="10">
        <f t="shared" si="4"/>
      </c>
      <c r="B16" s="11" t="s">
        <v>10</v>
      </c>
      <c r="C16" s="12">
        <v>4</v>
      </c>
      <c r="D16" s="10" t="s">
        <v>18</v>
      </c>
      <c r="E16" s="10" t="s">
        <v>19</v>
      </c>
      <c r="F16" s="10" t="s">
        <v>13</v>
      </c>
      <c r="G16" s="13">
        <v>31.05</v>
      </c>
      <c r="H16" s="13">
        <v>37.26</v>
      </c>
    </row>
    <row r="17">
      <c r="A17" s="6">
        <f ref="A17:A19" t="shared" si="5">="5"</f>
      </c>
      <c r="B17" s="7" t="s">
        <v>10</v>
      </c>
      <c r="C17" s="8">
        <v>4</v>
      </c>
      <c r="D17" s="6" t="s">
        <v>16</v>
      </c>
      <c r="E17" s="6" t="s">
        <v>17</v>
      </c>
      <c r="F17" s="6" t="s">
        <v>13</v>
      </c>
      <c r="G17" s="9">
        <v>22.96</v>
      </c>
      <c r="H17" s="9">
        <v>27.552</v>
      </c>
    </row>
    <row r="18">
      <c r="A18" s="6">
        <f t="shared" si="5"/>
      </c>
      <c r="B18" s="7" t="s">
        <v>10</v>
      </c>
      <c r="C18" s="8">
        <v>4</v>
      </c>
      <c r="D18" s="6" t="s">
        <v>14</v>
      </c>
      <c r="E18" s="6" t="s">
        <v>15</v>
      </c>
      <c r="F18" s="6" t="s">
        <v>13</v>
      </c>
      <c r="G18" s="9">
        <v>22.96</v>
      </c>
      <c r="H18" s="9">
        <v>27.552</v>
      </c>
    </row>
    <row r="19">
      <c r="A19" s="6">
        <f t="shared" si="5"/>
      </c>
      <c r="B19" s="7" t="s">
        <v>10</v>
      </c>
      <c r="C19" s="8">
        <v>4</v>
      </c>
      <c r="D19" s="6" t="s">
        <v>18</v>
      </c>
      <c r="E19" s="6" t="s">
        <v>19</v>
      </c>
      <c r="F19" s="6" t="s">
        <v>13</v>
      </c>
      <c r="G19" s="9">
        <v>22.96</v>
      </c>
      <c r="H19" s="9">
        <v>27.552</v>
      </c>
    </row>
    <row r="20">
      <c r="A20" s="10">
        <f ref="A20:A22" t="shared" si="6">="6"</f>
      </c>
      <c r="B20" s="11" t="s">
        <v>10</v>
      </c>
      <c r="C20" s="12">
        <v>4</v>
      </c>
      <c r="D20" s="10" t="s">
        <v>20</v>
      </c>
      <c r="E20" s="10" t="s">
        <v>21</v>
      </c>
      <c r="F20" s="10" t="s">
        <v>13</v>
      </c>
      <c r="G20" s="13">
        <v>34.18</v>
      </c>
      <c r="H20" s="13">
        <v>41.016</v>
      </c>
    </row>
    <row r="21">
      <c r="A21" s="10">
        <f t="shared" si="6"/>
      </c>
      <c r="B21" s="11" t="s">
        <v>10</v>
      </c>
      <c r="C21" s="12">
        <v>4</v>
      </c>
      <c r="D21" s="10" t="s">
        <v>14</v>
      </c>
      <c r="E21" s="10" t="s">
        <v>15</v>
      </c>
      <c r="F21" s="10" t="s">
        <v>13</v>
      </c>
      <c r="G21" s="13">
        <v>34.18</v>
      </c>
      <c r="H21" s="13">
        <v>41.016</v>
      </c>
    </row>
    <row r="22">
      <c r="A22" s="10">
        <f t="shared" si="6"/>
      </c>
      <c r="B22" s="11" t="s">
        <v>10</v>
      </c>
      <c r="C22" s="12">
        <v>4</v>
      </c>
      <c r="D22" s="10" t="s">
        <v>18</v>
      </c>
      <c r="E22" s="10" t="s">
        <v>19</v>
      </c>
      <c r="F22" s="10" t="s">
        <v>13</v>
      </c>
      <c r="G22" s="13">
        <v>34.18</v>
      </c>
      <c r="H22" s="13">
        <v>41.016</v>
      </c>
    </row>
    <row r="23">
      <c r="A23" s="6">
        <f ref="A23:A27" t="shared" si="7">="7,8,9"</f>
      </c>
      <c r="B23" s="7" t="s">
        <v>10</v>
      </c>
      <c r="C23" s="8">
        <v>4</v>
      </c>
      <c r="D23" s="6" t="s">
        <v>11</v>
      </c>
      <c r="E23" s="6" t="s">
        <v>12</v>
      </c>
      <c r="F23" s="6" t="s">
        <v>13</v>
      </c>
      <c r="G23" s="9">
        <v>36.01</v>
      </c>
      <c r="H23" s="9">
        <v>43.211999999999996</v>
      </c>
    </row>
    <row r="24">
      <c r="A24" s="6">
        <f t="shared" si="7"/>
      </c>
      <c r="B24" s="7" t="s">
        <v>10</v>
      </c>
      <c r="C24" s="8">
        <v>4</v>
      </c>
      <c r="D24" s="6" t="s">
        <v>16</v>
      </c>
      <c r="E24" s="6" t="s">
        <v>17</v>
      </c>
      <c r="F24" s="6" t="s">
        <v>13</v>
      </c>
      <c r="G24" s="9">
        <v>36.01</v>
      </c>
      <c r="H24" s="9">
        <v>43.211999999999996</v>
      </c>
    </row>
    <row r="25">
      <c r="A25" s="6">
        <f t="shared" si="7"/>
      </c>
      <c r="B25" s="7" t="s">
        <v>10</v>
      </c>
      <c r="C25" s="8">
        <v>4</v>
      </c>
      <c r="D25" s="6" t="s">
        <v>20</v>
      </c>
      <c r="E25" s="6" t="s">
        <v>21</v>
      </c>
      <c r="F25" s="6" t="s">
        <v>13</v>
      </c>
      <c r="G25" s="9">
        <v>36.01</v>
      </c>
      <c r="H25" s="9">
        <v>43.211999999999996</v>
      </c>
    </row>
    <row r="26">
      <c r="A26" s="6">
        <f t="shared" si="7"/>
      </c>
      <c r="B26" s="7" t="s">
        <v>10</v>
      </c>
      <c r="C26" s="8">
        <v>4</v>
      </c>
      <c r="D26" s="6" t="s">
        <v>14</v>
      </c>
      <c r="E26" s="6" t="s">
        <v>15</v>
      </c>
      <c r="F26" s="6" t="s">
        <v>13</v>
      </c>
      <c r="G26" s="9">
        <v>36.01</v>
      </c>
      <c r="H26" s="9">
        <v>43.211999999999996</v>
      </c>
    </row>
    <row r="27">
      <c r="A27" s="6">
        <f t="shared" si="7"/>
      </c>
      <c r="B27" s="7" t="s">
        <v>10</v>
      </c>
      <c r="C27" s="8">
        <v>4</v>
      </c>
      <c r="D27" s="6" t="s">
        <v>18</v>
      </c>
      <c r="E27" s="6" t="s">
        <v>19</v>
      </c>
      <c r="F27" s="6" t="s">
        <v>13</v>
      </c>
      <c r="G27" s="9">
        <v>36.01</v>
      </c>
      <c r="H27" s="9">
        <v>43.211999999999996</v>
      </c>
    </row>
    <row r="28">
      <c r="A28" s="10">
        <f ref="A28:A32" t="shared" si="8">="10,11,12"</f>
      </c>
      <c r="B28" s="11" t="s">
        <v>10</v>
      </c>
      <c r="C28" s="12">
        <v>4</v>
      </c>
      <c r="D28" s="10" t="s">
        <v>11</v>
      </c>
      <c r="E28" s="10" t="s">
        <v>12</v>
      </c>
      <c r="F28" s="10" t="s">
        <v>13</v>
      </c>
      <c r="G28" s="13">
        <v>33.38</v>
      </c>
      <c r="H28" s="13">
        <v>40.056000000000004</v>
      </c>
    </row>
    <row r="29">
      <c r="A29" s="10">
        <f t="shared" si="8"/>
      </c>
      <c r="B29" s="11" t="s">
        <v>10</v>
      </c>
      <c r="C29" s="12">
        <v>4</v>
      </c>
      <c r="D29" s="10" t="s">
        <v>16</v>
      </c>
      <c r="E29" s="10" t="s">
        <v>17</v>
      </c>
      <c r="F29" s="10" t="s">
        <v>13</v>
      </c>
      <c r="G29" s="13">
        <v>33.38</v>
      </c>
      <c r="H29" s="13">
        <v>40.056000000000004</v>
      </c>
    </row>
    <row r="30">
      <c r="A30" s="10">
        <f t="shared" si="8"/>
      </c>
      <c r="B30" s="11" t="s">
        <v>10</v>
      </c>
      <c r="C30" s="12">
        <v>4</v>
      </c>
      <c r="D30" s="10" t="s">
        <v>20</v>
      </c>
      <c r="E30" s="10" t="s">
        <v>21</v>
      </c>
      <c r="F30" s="10" t="s">
        <v>13</v>
      </c>
      <c r="G30" s="13">
        <v>33.38</v>
      </c>
      <c r="H30" s="13">
        <v>40.056000000000004</v>
      </c>
    </row>
    <row r="31">
      <c r="A31" s="10">
        <f t="shared" si="8"/>
      </c>
      <c r="B31" s="11" t="s">
        <v>10</v>
      </c>
      <c r="C31" s="12">
        <v>4</v>
      </c>
      <c r="D31" s="10" t="s">
        <v>14</v>
      </c>
      <c r="E31" s="10" t="s">
        <v>15</v>
      </c>
      <c r="F31" s="10" t="s">
        <v>13</v>
      </c>
      <c r="G31" s="13">
        <v>33.38</v>
      </c>
      <c r="H31" s="13">
        <v>40.056000000000004</v>
      </c>
    </row>
    <row r="32">
      <c r="A32" s="10">
        <f t="shared" si="8"/>
      </c>
      <c r="B32" s="11" t="s">
        <v>10</v>
      </c>
      <c r="C32" s="12">
        <v>4</v>
      </c>
      <c r="D32" s="10" t="s">
        <v>18</v>
      </c>
      <c r="E32" s="10" t="s">
        <v>19</v>
      </c>
      <c r="F32" s="10" t="s">
        <v>13</v>
      </c>
      <c r="G32" s="13">
        <v>33.38</v>
      </c>
      <c r="H32" s="13">
        <v>40.056000000000004</v>
      </c>
    </row>
    <row r="33">
      <c r="A33" s="6">
        <f ref="A33:A37" t="shared" si="9">="13,14,15"</f>
      </c>
      <c r="B33" s="7" t="s">
        <v>10</v>
      </c>
      <c r="C33" s="8">
        <v>4</v>
      </c>
      <c r="D33" s="6" t="s">
        <v>11</v>
      </c>
      <c r="E33" s="6" t="s">
        <v>12</v>
      </c>
      <c r="F33" s="6" t="s">
        <v>13</v>
      </c>
      <c r="G33" s="9">
        <v>36.32</v>
      </c>
      <c r="H33" s="9">
        <v>43.583999999999996</v>
      </c>
    </row>
    <row r="34">
      <c r="A34" s="6">
        <f t="shared" si="9"/>
      </c>
      <c r="B34" s="7" t="s">
        <v>10</v>
      </c>
      <c r="C34" s="8">
        <v>4</v>
      </c>
      <c r="D34" s="6" t="s">
        <v>16</v>
      </c>
      <c r="E34" s="6" t="s">
        <v>17</v>
      </c>
      <c r="F34" s="6" t="s">
        <v>13</v>
      </c>
      <c r="G34" s="9">
        <v>36.32</v>
      </c>
      <c r="H34" s="9">
        <v>43.583999999999996</v>
      </c>
    </row>
    <row r="35">
      <c r="A35" s="6">
        <f t="shared" si="9"/>
      </c>
      <c r="B35" s="7" t="s">
        <v>10</v>
      </c>
      <c r="C35" s="8">
        <v>4</v>
      </c>
      <c r="D35" s="6" t="s">
        <v>20</v>
      </c>
      <c r="E35" s="6" t="s">
        <v>21</v>
      </c>
      <c r="F35" s="6" t="s">
        <v>13</v>
      </c>
      <c r="G35" s="9">
        <v>36.32</v>
      </c>
      <c r="H35" s="9">
        <v>43.583999999999996</v>
      </c>
    </row>
    <row r="36">
      <c r="A36" s="6">
        <f t="shared" si="9"/>
      </c>
      <c r="B36" s="7" t="s">
        <v>10</v>
      </c>
      <c r="C36" s="8">
        <v>4</v>
      </c>
      <c r="D36" s="6" t="s">
        <v>14</v>
      </c>
      <c r="E36" s="6" t="s">
        <v>15</v>
      </c>
      <c r="F36" s="6" t="s">
        <v>13</v>
      </c>
      <c r="G36" s="9">
        <v>36.32</v>
      </c>
      <c r="H36" s="9">
        <v>43.583999999999996</v>
      </c>
    </row>
    <row r="37">
      <c r="A37" s="6">
        <f t="shared" si="9"/>
      </c>
      <c r="B37" s="7" t="s">
        <v>10</v>
      </c>
      <c r="C37" s="8">
        <v>4</v>
      </c>
      <c r="D37" s="6" t="s">
        <v>18</v>
      </c>
      <c r="E37" s="6" t="s">
        <v>19</v>
      </c>
      <c r="F37" s="6" t="s">
        <v>13</v>
      </c>
      <c r="G37" s="9">
        <v>36.32</v>
      </c>
      <c r="H37" s="9">
        <v>43.583999999999996</v>
      </c>
    </row>
    <row r="38">
      <c r="A38" s="10">
        <f ref="A38:A42" t="shared" si="10">="16,17,18"</f>
      </c>
      <c r="B38" s="11" t="s">
        <v>10</v>
      </c>
      <c r="C38" s="12">
        <v>4</v>
      </c>
      <c r="D38" s="10" t="s">
        <v>11</v>
      </c>
      <c r="E38" s="10" t="s">
        <v>12</v>
      </c>
      <c r="F38" s="10" t="s">
        <v>13</v>
      </c>
      <c r="G38" s="13">
        <v>30.57</v>
      </c>
      <c r="H38" s="13">
        <v>36.684</v>
      </c>
    </row>
    <row r="39">
      <c r="A39" s="10">
        <f t="shared" si="10"/>
      </c>
      <c r="B39" s="11" t="s">
        <v>10</v>
      </c>
      <c r="C39" s="12">
        <v>4</v>
      </c>
      <c r="D39" s="10" t="s">
        <v>16</v>
      </c>
      <c r="E39" s="10" t="s">
        <v>17</v>
      </c>
      <c r="F39" s="10" t="s">
        <v>13</v>
      </c>
      <c r="G39" s="13">
        <v>30.57</v>
      </c>
      <c r="H39" s="13">
        <v>36.684</v>
      </c>
    </row>
    <row r="40">
      <c r="A40" s="10">
        <f t="shared" si="10"/>
      </c>
      <c r="B40" s="11" t="s">
        <v>10</v>
      </c>
      <c r="C40" s="12">
        <v>4</v>
      </c>
      <c r="D40" s="10" t="s">
        <v>20</v>
      </c>
      <c r="E40" s="10" t="s">
        <v>21</v>
      </c>
      <c r="F40" s="10" t="s">
        <v>13</v>
      </c>
      <c r="G40" s="13">
        <v>30.57</v>
      </c>
      <c r="H40" s="13">
        <v>36.684</v>
      </c>
    </row>
    <row r="41">
      <c r="A41" s="10">
        <f t="shared" si="10"/>
      </c>
      <c r="B41" s="11" t="s">
        <v>10</v>
      </c>
      <c r="C41" s="12">
        <v>4</v>
      </c>
      <c r="D41" s="10" t="s">
        <v>14</v>
      </c>
      <c r="E41" s="10" t="s">
        <v>15</v>
      </c>
      <c r="F41" s="10" t="s">
        <v>13</v>
      </c>
      <c r="G41" s="13">
        <v>30.57</v>
      </c>
      <c r="H41" s="13">
        <v>36.684</v>
      </c>
    </row>
    <row r="42">
      <c r="A42" s="10">
        <f t="shared" si="10"/>
      </c>
      <c r="B42" s="11" t="s">
        <v>10</v>
      </c>
      <c r="C42" s="12">
        <v>4</v>
      </c>
      <c r="D42" s="10" t="s">
        <v>18</v>
      </c>
      <c r="E42" s="10" t="s">
        <v>19</v>
      </c>
      <c r="F42" s="10" t="s">
        <v>13</v>
      </c>
      <c r="G42" s="13">
        <v>30.57</v>
      </c>
      <c r="H42" s="13">
        <v>36.684</v>
      </c>
    </row>
    <row r="43">
      <c r="A43" s="6">
        <f ref="A43:A47" t="shared" si="11">="19,20,21"</f>
      </c>
      <c r="B43" s="7" t="s">
        <v>10</v>
      </c>
      <c r="C43" s="8">
        <v>4</v>
      </c>
      <c r="D43" s="6" t="s">
        <v>11</v>
      </c>
      <c r="E43" s="6" t="s">
        <v>12</v>
      </c>
      <c r="F43" s="6" t="s">
        <v>13</v>
      </c>
      <c r="G43" s="9">
        <v>31.34</v>
      </c>
      <c r="H43" s="9">
        <v>37.608</v>
      </c>
    </row>
    <row r="44">
      <c r="A44" s="6">
        <f t="shared" si="11"/>
      </c>
      <c r="B44" s="7" t="s">
        <v>10</v>
      </c>
      <c r="C44" s="8">
        <v>4</v>
      </c>
      <c r="D44" s="6" t="s">
        <v>16</v>
      </c>
      <c r="E44" s="6" t="s">
        <v>17</v>
      </c>
      <c r="F44" s="6" t="s">
        <v>13</v>
      </c>
      <c r="G44" s="9">
        <v>31.34</v>
      </c>
      <c r="H44" s="9">
        <v>37.608</v>
      </c>
    </row>
    <row r="45">
      <c r="A45" s="6">
        <f t="shared" si="11"/>
      </c>
      <c r="B45" s="7" t="s">
        <v>10</v>
      </c>
      <c r="C45" s="8">
        <v>4</v>
      </c>
      <c r="D45" s="6" t="s">
        <v>20</v>
      </c>
      <c r="E45" s="6" t="s">
        <v>21</v>
      </c>
      <c r="F45" s="6" t="s">
        <v>13</v>
      </c>
      <c r="G45" s="9">
        <v>31.34</v>
      </c>
      <c r="H45" s="9">
        <v>37.608</v>
      </c>
    </row>
    <row r="46">
      <c r="A46" s="6">
        <f t="shared" si="11"/>
      </c>
      <c r="B46" s="7" t="s">
        <v>10</v>
      </c>
      <c r="C46" s="8">
        <v>4</v>
      </c>
      <c r="D46" s="6" t="s">
        <v>14</v>
      </c>
      <c r="E46" s="6" t="s">
        <v>15</v>
      </c>
      <c r="F46" s="6" t="s">
        <v>13</v>
      </c>
      <c r="G46" s="9">
        <v>31.34</v>
      </c>
      <c r="H46" s="9">
        <v>37.608</v>
      </c>
    </row>
    <row r="47">
      <c r="A47" s="6">
        <f t="shared" si="11"/>
      </c>
      <c r="B47" s="7" t="s">
        <v>10</v>
      </c>
      <c r="C47" s="8">
        <v>4</v>
      </c>
      <c r="D47" s="6" t="s">
        <v>18</v>
      </c>
      <c r="E47" s="6" t="s">
        <v>19</v>
      </c>
      <c r="F47" s="6" t="s">
        <v>13</v>
      </c>
      <c r="G47" s="9">
        <v>31.34</v>
      </c>
      <c r="H47" s="9">
        <v>37.608</v>
      </c>
    </row>
    <row r="48">
      <c r="A48" s="10">
        <f ref="A48:A52" t="shared" si="12">="22,23,24"</f>
      </c>
      <c r="B48" s="11" t="s">
        <v>10</v>
      </c>
      <c r="C48" s="12">
        <v>4</v>
      </c>
      <c r="D48" s="10" t="s">
        <v>11</v>
      </c>
      <c r="E48" s="10" t="s">
        <v>12</v>
      </c>
      <c r="F48" s="10" t="s">
        <v>13</v>
      </c>
      <c r="G48" s="13">
        <v>33.42</v>
      </c>
      <c r="H48" s="13">
        <v>40.104</v>
      </c>
    </row>
    <row r="49">
      <c r="A49" s="10">
        <f t="shared" si="12"/>
      </c>
      <c r="B49" s="11" t="s">
        <v>10</v>
      </c>
      <c r="C49" s="12">
        <v>4</v>
      </c>
      <c r="D49" s="10" t="s">
        <v>16</v>
      </c>
      <c r="E49" s="10" t="s">
        <v>17</v>
      </c>
      <c r="F49" s="10" t="s">
        <v>13</v>
      </c>
      <c r="G49" s="13">
        <v>33.42</v>
      </c>
      <c r="H49" s="13">
        <v>40.104</v>
      </c>
    </row>
    <row r="50">
      <c r="A50" s="10">
        <f t="shared" si="12"/>
      </c>
      <c r="B50" s="11" t="s">
        <v>10</v>
      </c>
      <c r="C50" s="12">
        <v>4</v>
      </c>
      <c r="D50" s="10" t="s">
        <v>20</v>
      </c>
      <c r="E50" s="10" t="s">
        <v>21</v>
      </c>
      <c r="F50" s="10" t="s">
        <v>13</v>
      </c>
      <c r="G50" s="13">
        <v>33.42</v>
      </c>
      <c r="H50" s="13">
        <v>40.104</v>
      </c>
    </row>
    <row r="51">
      <c r="A51" s="10">
        <f t="shared" si="12"/>
      </c>
      <c r="B51" s="11" t="s">
        <v>10</v>
      </c>
      <c r="C51" s="12">
        <v>4</v>
      </c>
      <c r="D51" s="10" t="s">
        <v>14</v>
      </c>
      <c r="E51" s="10" t="s">
        <v>15</v>
      </c>
      <c r="F51" s="10" t="s">
        <v>13</v>
      </c>
      <c r="G51" s="13">
        <v>33.42</v>
      </c>
      <c r="H51" s="13">
        <v>40.104</v>
      </c>
    </row>
    <row r="52">
      <c r="A52" s="10">
        <f t="shared" si="12"/>
      </c>
      <c r="B52" s="11" t="s">
        <v>10</v>
      </c>
      <c r="C52" s="12">
        <v>4</v>
      </c>
      <c r="D52" s="10" t="s">
        <v>18</v>
      </c>
      <c r="E52" s="10" t="s">
        <v>19</v>
      </c>
      <c r="F52" s="10" t="s">
        <v>13</v>
      </c>
      <c r="G52" s="13">
        <v>33.42</v>
      </c>
      <c r="H52" s="13">
        <v>40.104</v>
      </c>
    </row>
  </sheetData>
  <mergeCells>
    <mergeCell ref="B1:H3"/>
    <mergeCell ref="A5:A7"/>
    <mergeCell ref="B5:B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7"/>
    <mergeCell ref="B23:B27"/>
    <mergeCell ref="A28:A32"/>
    <mergeCell ref="B28:B32"/>
    <mergeCell ref="A33:A37"/>
    <mergeCell ref="B33:B37"/>
    <mergeCell ref="A38:A42"/>
    <mergeCell ref="B38:B42"/>
    <mergeCell ref="A43:A47"/>
    <mergeCell ref="B43:B47"/>
    <mergeCell ref="A48:A52"/>
    <mergeCell ref="B48:B52"/>
    <mergeCell ref="J1:O3"/>
    <mergeCell ref="A1:A3"/>
  </mergeCells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O36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34</v>
      </c>
      <c r="C1" s="4" t="s">
        <v>34</v>
      </c>
      <c r="D1" s="4" t="s">
        <v>34</v>
      </c>
      <c r="E1" s="4" t="s">
        <v>34</v>
      </c>
      <c r="F1" s="4" t="s">
        <v>34</v>
      </c>
      <c r="G1" s="4" t="s">
        <v>34</v>
      </c>
      <c r="H1" s="4" t="s">
        <v>34</v>
      </c>
      <c r="J1" s="4" t="s">
        <v>35</v>
      </c>
      <c r="K1" s="4" t="s">
        <v>35</v>
      </c>
      <c r="L1" s="4" t="s">
        <v>35</v>
      </c>
      <c r="M1" s="4" t="s">
        <v>35</v>
      </c>
      <c r="N1" s="4" t="s">
        <v>35</v>
      </c>
      <c r="O1" s="4" t="s">
        <v>35</v>
      </c>
    </row>
    <row r="2">
      <c r="B2" s="4" t="s">
        <v>34</v>
      </c>
      <c r="C2" s="4" t="s">
        <v>34</v>
      </c>
      <c r="D2" s="4" t="s">
        <v>34</v>
      </c>
      <c r="E2" s="4" t="s">
        <v>34</v>
      </c>
      <c r="F2" s="4" t="s">
        <v>34</v>
      </c>
      <c r="G2" s="4" t="s">
        <v>34</v>
      </c>
      <c r="H2" s="4" t="s">
        <v>34</v>
      </c>
      <c r="J2" s="4" t="s">
        <v>35</v>
      </c>
      <c r="K2" s="4" t="s">
        <v>35</v>
      </c>
      <c r="L2" s="4" t="s">
        <v>35</v>
      </c>
      <c r="M2" s="4" t="s">
        <v>35</v>
      </c>
      <c r="N2" s="4" t="s">
        <v>35</v>
      </c>
      <c r="O2" s="4" t="s">
        <v>35</v>
      </c>
    </row>
    <row r="3">
      <c r="B3" s="4" t="s">
        <v>34</v>
      </c>
      <c r="C3" s="4" t="s">
        <v>34</v>
      </c>
      <c r="D3" s="4" t="s">
        <v>34</v>
      </c>
      <c r="E3" s="4" t="s">
        <v>34</v>
      </c>
      <c r="F3" s="4" t="s">
        <v>34</v>
      </c>
      <c r="G3" s="4" t="s">
        <v>34</v>
      </c>
      <c r="H3" s="4" t="s">
        <v>34</v>
      </c>
      <c r="J3" s="4" t="s">
        <v>35</v>
      </c>
      <c r="K3" s="4" t="s">
        <v>35</v>
      </c>
      <c r="L3" s="4" t="s">
        <v>35</v>
      </c>
      <c r="M3" s="4" t="s">
        <v>35</v>
      </c>
      <c r="N3" s="4" t="s">
        <v>35</v>
      </c>
      <c r="O3" s="4" t="s">
        <v>35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8" t="shared" si="1">="1,2,3"</f>
      </c>
      <c r="B5" s="7" t="s">
        <v>36</v>
      </c>
      <c r="C5" s="8">
        <v>6</v>
      </c>
      <c r="D5" s="6" t="s">
        <v>11</v>
      </c>
      <c r="E5" s="6" t="s">
        <v>12</v>
      </c>
      <c r="F5" s="6" t="s">
        <v>37</v>
      </c>
      <c r="G5" s="9">
        <v>15.93</v>
      </c>
      <c r="H5" s="9">
        <v>19.116</v>
      </c>
      <c r="J5" s="8">
        <v>6</v>
      </c>
      <c r="K5" s="6" t="s">
        <v>11</v>
      </c>
      <c r="L5" s="6" t="s">
        <v>12</v>
      </c>
      <c r="M5" s="6" t="s">
        <v>37</v>
      </c>
      <c r="N5" s="9">
        <v>134.09314852091617</v>
      </c>
      <c r="O5" s="9">
        <v>160.9117782250994</v>
      </c>
    </row>
    <row r="6">
      <c r="A6" s="6">
        <f t="shared" si="1"/>
      </c>
      <c r="B6" s="7" t="s">
        <v>36</v>
      </c>
      <c r="C6" s="8">
        <v>6</v>
      </c>
      <c r="D6" s="6" t="s">
        <v>16</v>
      </c>
      <c r="E6" s="6" t="s">
        <v>17</v>
      </c>
      <c r="F6" s="6" t="s">
        <v>37</v>
      </c>
      <c r="G6" s="9">
        <v>15.93</v>
      </c>
      <c r="H6" s="9">
        <v>19.116</v>
      </c>
      <c r="J6" s="12">
        <v>6</v>
      </c>
      <c r="K6" s="10" t="s">
        <v>16</v>
      </c>
      <c r="L6" s="10" t="s">
        <v>17</v>
      </c>
      <c r="M6" s="10" t="s">
        <v>37</v>
      </c>
      <c r="N6" s="13">
        <v>134.09314852091617</v>
      </c>
      <c r="O6" s="13">
        <v>160.9117782250994</v>
      </c>
    </row>
    <row r="7">
      <c r="A7" s="6">
        <f t="shared" si="1"/>
      </c>
      <c r="B7" s="7" t="s">
        <v>36</v>
      </c>
      <c r="C7" s="8">
        <v>6</v>
      </c>
      <c r="D7" s="6" t="s">
        <v>20</v>
      </c>
      <c r="E7" s="6" t="s">
        <v>21</v>
      </c>
      <c r="F7" s="6" t="s">
        <v>37</v>
      </c>
      <c r="G7" s="9">
        <v>15.93</v>
      </c>
      <c r="H7" s="9">
        <v>19.116</v>
      </c>
      <c r="J7" s="8">
        <v>6</v>
      </c>
      <c r="K7" s="6" t="s">
        <v>20</v>
      </c>
      <c r="L7" s="6" t="s">
        <v>21</v>
      </c>
      <c r="M7" s="6" t="s">
        <v>37</v>
      </c>
      <c r="N7" s="9">
        <v>134.09314852091617</v>
      </c>
      <c r="O7" s="9">
        <v>160.9117782250994</v>
      </c>
    </row>
    <row r="8">
      <c r="A8" s="6">
        <f t="shared" si="1"/>
      </c>
      <c r="B8" s="7" t="s">
        <v>36</v>
      </c>
      <c r="C8" s="8">
        <v>6</v>
      </c>
      <c r="D8" s="6" t="s">
        <v>18</v>
      </c>
      <c r="E8" s="6" t="s">
        <v>19</v>
      </c>
      <c r="F8" s="6" t="s">
        <v>37</v>
      </c>
      <c r="G8" s="9">
        <v>15.93</v>
      </c>
      <c r="H8" s="9">
        <v>19.116</v>
      </c>
      <c r="J8" s="12">
        <v>6</v>
      </c>
      <c r="K8" s="10" t="s">
        <v>18</v>
      </c>
      <c r="L8" s="10" t="s">
        <v>19</v>
      </c>
      <c r="M8" s="10" t="s">
        <v>37</v>
      </c>
      <c r="N8" s="13">
        <v>134.09314852091617</v>
      </c>
      <c r="O8" s="13">
        <v>160.9117782250994</v>
      </c>
    </row>
    <row r="9">
      <c r="A9" s="10">
        <f ref="A9:A12" t="shared" si="2">="4,5,6"</f>
      </c>
      <c r="B9" s="11" t="s">
        <v>38</v>
      </c>
      <c r="C9" s="12">
        <v>6</v>
      </c>
      <c r="D9" s="10" t="s">
        <v>11</v>
      </c>
      <c r="E9" s="10" t="s">
        <v>12</v>
      </c>
      <c r="F9" s="10" t="s">
        <v>37</v>
      </c>
      <c r="G9" s="13">
        <v>18.07</v>
      </c>
      <c r="H9" s="13">
        <v>21.684</v>
      </c>
      <c r="J9" s="8">
        <v>16</v>
      </c>
      <c r="K9" s="6" t="s">
        <v>18</v>
      </c>
      <c r="L9" s="6" t="s">
        <v>19</v>
      </c>
      <c r="M9" s="6" t="s">
        <v>37</v>
      </c>
      <c r="N9" s="9">
        <v>49.089689733330971</v>
      </c>
      <c r="O9" s="9">
        <v>58.907627679997162</v>
      </c>
    </row>
    <row r="10">
      <c r="A10" s="10">
        <f t="shared" si="2"/>
      </c>
      <c r="B10" s="11" t="s">
        <v>38</v>
      </c>
      <c r="C10" s="12">
        <v>6</v>
      </c>
      <c r="D10" s="10" t="s">
        <v>16</v>
      </c>
      <c r="E10" s="10" t="s">
        <v>17</v>
      </c>
      <c r="F10" s="10" t="s">
        <v>37</v>
      </c>
      <c r="G10" s="13">
        <v>18.07</v>
      </c>
      <c r="H10" s="13">
        <v>21.684</v>
      </c>
      <c r="J10" s="12">
        <v>25</v>
      </c>
      <c r="K10" s="10" t="s">
        <v>11</v>
      </c>
      <c r="L10" s="10" t="s">
        <v>12</v>
      </c>
      <c r="M10" s="10" t="s">
        <v>37</v>
      </c>
      <c r="N10" s="13">
        <v>26.600335269515014</v>
      </c>
      <c r="O10" s="13">
        <v>31.920402323418017</v>
      </c>
    </row>
    <row r="11">
      <c r="A11" s="10">
        <f t="shared" si="2"/>
      </c>
      <c r="B11" s="11" t="s">
        <v>38</v>
      </c>
      <c r="C11" s="12">
        <v>6</v>
      </c>
      <c r="D11" s="10" t="s">
        <v>20</v>
      </c>
      <c r="E11" s="10" t="s">
        <v>21</v>
      </c>
      <c r="F11" s="10" t="s">
        <v>37</v>
      </c>
      <c r="G11" s="13">
        <v>18.07</v>
      </c>
      <c r="H11" s="13">
        <v>21.684</v>
      </c>
      <c r="J11" s="8">
        <v>25</v>
      </c>
      <c r="K11" s="6" t="s">
        <v>16</v>
      </c>
      <c r="L11" s="6" t="s">
        <v>17</v>
      </c>
      <c r="M11" s="6" t="s">
        <v>37</v>
      </c>
      <c r="N11" s="9">
        <v>26.600335269515014</v>
      </c>
      <c r="O11" s="9">
        <v>31.920402323418017</v>
      </c>
    </row>
    <row r="12">
      <c r="A12" s="10">
        <f t="shared" si="2"/>
      </c>
      <c r="B12" s="11" t="s">
        <v>38</v>
      </c>
      <c r="C12" s="12">
        <v>6</v>
      </c>
      <c r="D12" s="10" t="s">
        <v>18</v>
      </c>
      <c r="E12" s="10" t="s">
        <v>19</v>
      </c>
      <c r="F12" s="10" t="s">
        <v>37</v>
      </c>
      <c r="G12" s="13">
        <v>18.07</v>
      </c>
      <c r="H12" s="13">
        <v>21.684</v>
      </c>
      <c r="J12" s="12">
        <v>25</v>
      </c>
      <c r="K12" s="10" t="s">
        <v>20</v>
      </c>
      <c r="L12" s="10" t="s">
        <v>21</v>
      </c>
      <c r="M12" s="10" t="s">
        <v>37</v>
      </c>
      <c r="N12" s="13">
        <v>26.600335269515014</v>
      </c>
      <c r="O12" s="13">
        <v>31.920402323418017</v>
      </c>
    </row>
    <row r="13">
      <c r="A13" s="6">
        <f ref="A13:A16" t="shared" si="3">="7,8,9"</f>
      </c>
      <c r="B13" s="7" t="s">
        <v>39</v>
      </c>
      <c r="C13" s="8">
        <v>6</v>
      </c>
      <c r="D13" s="6" t="s">
        <v>11</v>
      </c>
      <c r="E13" s="6" t="s">
        <v>12</v>
      </c>
      <c r="F13" s="6" t="s">
        <v>37</v>
      </c>
      <c r="G13" s="9">
        <v>30.17</v>
      </c>
      <c r="H13" s="9">
        <v>36.204</v>
      </c>
      <c r="J13" s="8">
        <v>35</v>
      </c>
      <c r="K13" s="6" t="s">
        <v>11</v>
      </c>
      <c r="L13" s="6" t="s">
        <v>12</v>
      </c>
      <c r="M13" s="6" t="s">
        <v>37</v>
      </c>
      <c r="N13" s="9">
        <v>22.48935446381596</v>
      </c>
      <c r="O13" s="9">
        <v>26.987225356579152</v>
      </c>
    </row>
    <row r="14">
      <c r="A14" s="6">
        <f t="shared" si="3"/>
      </c>
      <c r="B14" s="7" t="s">
        <v>39</v>
      </c>
      <c r="C14" s="8">
        <v>6</v>
      </c>
      <c r="D14" s="6" t="s">
        <v>16</v>
      </c>
      <c r="E14" s="6" t="s">
        <v>17</v>
      </c>
      <c r="F14" s="6" t="s">
        <v>37</v>
      </c>
      <c r="G14" s="9">
        <v>30.17</v>
      </c>
      <c r="H14" s="9">
        <v>36.204</v>
      </c>
      <c r="J14" s="12">
        <v>35</v>
      </c>
      <c r="K14" s="10" t="s">
        <v>16</v>
      </c>
      <c r="L14" s="10" t="s">
        <v>17</v>
      </c>
      <c r="M14" s="10" t="s">
        <v>37</v>
      </c>
      <c r="N14" s="13">
        <v>22.48935446381596</v>
      </c>
      <c r="O14" s="13">
        <v>26.987225356579152</v>
      </c>
    </row>
    <row r="15">
      <c r="A15" s="6">
        <f t="shared" si="3"/>
      </c>
      <c r="B15" s="7" t="s">
        <v>39</v>
      </c>
      <c r="C15" s="8">
        <v>6</v>
      </c>
      <c r="D15" s="6" t="s">
        <v>20</v>
      </c>
      <c r="E15" s="6" t="s">
        <v>21</v>
      </c>
      <c r="F15" s="6" t="s">
        <v>37</v>
      </c>
      <c r="G15" s="9">
        <v>30.17</v>
      </c>
      <c r="H15" s="9">
        <v>36.204</v>
      </c>
      <c r="J15" s="8">
        <v>35</v>
      </c>
      <c r="K15" s="6" t="s">
        <v>20</v>
      </c>
      <c r="L15" s="6" t="s">
        <v>21</v>
      </c>
      <c r="M15" s="6" t="s">
        <v>37</v>
      </c>
      <c r="N15" s="9">
        <v>22.48935446381596</v>
      </c>
      <c r="O15" s="9">
        <v>26.987225356579152</v>
      </c>
    </row>
    <row r="16">
      <c r="A16" s="6">
        <f t="shared" si="3"/>
      </c>
      <c r="B16" s="7" t="s">
        <v>39</v>
      </c>
      <c r="C16" s="8">
        <v>6</v>
      </c>
      <c r="D16" s="6" t="s">
        <v>18</v>
      </c>
      <c r="E16" s="6" t="s">
        <v>19</v>
      </c>
      <c r="F16" s="6" t="s">
        <v>37</v>
      </c>
      <c r="G16" s="9">
        <v>30.17</v>
      </c>
      <c r="H16" s="9">
        <v>36.204</v>
      </c>
    </row>
    <row r="17">
      <c r="A17" s="10">
        <f ref="A17:A20" t="shared" si="4">="10,11,12"</f>
      </c>
      <c r="B17" s="11" t="s">
        <v>40</v>
      </c>
      <c r="C17" s="12">
        <v>6</v>
      </c>
      <c r="D17" s="10" t="s">
        <v>11</v>
      </c>
      <c r="E17" s="10" t="s">
        <v>12</v>
      </c>
      <c r="F17" s="10" t="s">
        <v>37</v>
      </c>
      <c r="G17" s="13">
        <v>14.03</v>
      </c>
      <c r="H17" s="13">
        <v>16.836</v>
      </c>
    </row>
    <row r="18">
      <c r="A18" s="10">
        <f t="shared" si="4"/>
      </c>
      <c r="B18" s="11" t="s">
        <v>40</v>
      </c>
      <c r="C18" s="12">
        <v>6</v>
      </c>
      <c r="D18" s="10" t="s">
        <v>16</v>
      </c>
      <c r="E18" s="10" t="s">
        <v>17</v>
      </c>
      <c r="F18" s="10" t="s">
        <v>37</v>
      </c>
      <c r="G18" s="13">
        <v>14.03</v>
      </c>
      <c r="H18" s="13">
        <v>16.836</v>
      </c>
    </row>
    <row r="19">
      <c r="A19" s="10">
        <f t="shared" si="4"/>
      </c>
      <c r="B19" s="11" t="s">
        <v>40</v>
      </c>
      <c r="C19" s="12">
        <v>6</v>
      </c>
      <c r="D19" s="10" t="s">
        <v>20</v>
      </c>
      <c r="E19" s="10" t="s">
        <v>21</v>
      </c>
      <c r="F19" s="10" t="s">
        <v>37</v>
      </c>
      <c r="G19" s="13">
        <v>14.03</v>
      </c>
      <c r="H19" s="13">
        <v>16.836</v>
      </c>
    </row>
    <row r="20">
      <c r="A20" s="10">
        <f t="shared" si="4"/>
      </c>
      <c r="B20" s="11" t="s">
        <v>40</v>
      </c>
      <c r="C20" s="12">
        <v>6</v>
      </c>
      <c r="D20" s="10" t="s">
        <v>18</v>
      </c>
      <c r="E20" s="10" t="s">
        <v>19</v>
      </c>
      <c r="F20" s="10" t="s">
        <v>37</v>
      </c>
      <c r="G20" s="13">
        <v>14.03</v>
      </c>
      <c r="H20" s="13">
        <v>16.836</v>
      </c>
    </row>
    <row r="21">
      <c r="A21" s="6">
        <f ref="A21:A24" t="shared" si="5">="13,14,15"</f>
      </c>
      <c r="B21" s="7" t="s">
        <v>41</v>
      </c>
      <c r="C21" s="8">
        <v>25</v>
      </c>
      <c r="D21" s="6" t="s">
        <v>11</v>
      </c>
      <c r="E21" s="6" t="s">
        <v>12</v>
      </c>
      <c r="F21" s="6" t="s">
        <v>37</v>
      </c>
      <c r="G21" s="9">
        <v>26.6</v>
      </c>
      <c r="H21" s="9">
        <v>31.92</v>
      </c>
    </row>
    <row r="22">
      <c r="A22" s="6">
        <f t="shared" si="5"/>
      </c>
      <c r="B22" s="7" t="s">
        <v>41</v>
      </c>
      <c r="C22" s="8">
        <v>25</v>
      </c>
      <c r="D22" s="6" t="s">
        <v>16</v>
      </c>
      <c r="E22" s="6" t="s">
        <v>17</v>
      </c>
      <c r="F22" s="6" t="s">
        <v>37</v>
      </c>
      <c r="G22" s="9">
        <v>26.6</v>
      </c>
      <c r="H22" s="9">
        <v>31.92</v>
      </c>
    </row>
    <row r="23">
      <c r="A23" s="6">
        <f t="shared" si="5"/>
      </c>
      <c r="B23" s="7" t="s">
        <v>41</v>
      </c>
      <c r="C23" s="8">
        <v>25</v>
      </c>
      <c r="D23" s="6" t="s">
        <v>20</v>
      </c>
      <c r="E23" s="6" t="s">
        <v>21</v>
      </c>
      <c r="F23" s="6" t="s">
        <v>37</v>
      </c>
      <c r="G23" s="9">
        <v>26.6</v>
      </c>
      <c r="H23" s="9">
        <v>31.92</v>
      </c>
    </row>
    <row r="24">
      <c r="A24" s="6">
        <f t="shared" si="5"/>
      </c>
      <c r="B24" s="7" t="s">
        <v>41</v>
      </c>
      <c r="C24" s="8">
        <v>16</v>
      </c>
      <c r="D24" s="6" t="s">
        <v>18</v>
      </c>
      <c r="E24" s="6" t="s">
        <v>19</v>
      </c>
      <c r="F24" s="6" t="s">
        <v>37</v>
      </c>
      <c r="G24" s="9">
        <v>26.6</v>
      </c>
      <c r="H24" s="9">
        <v>31.92</v>
      </c>
    </row>
    <row r="25">
      <c r="A25" s="10">
        <f ref="A25:A28" t="shared" si="6">="16,17,18"</f>
      </c>
      <c r="B25" s="11" t="s">
        <v>42</v>
      </c>
      <c r="C25" s="12">
        <v>35</v>
      </c>
      <c r="D25" s="10" t="s">
        <v>11</v>
      </c>
      <c r="E25" s="10" t="s">
        <v>12</v>
      </c>
      <c r="F25" s="10" t="s">
        <v>37</v>
      </c>
      <c r="G25" s="13">
        <v>22.49</v>
      </c>
      <c r="H25" s="13">
        <v>26.987999999999996</v>
      </c>
    </row>
    <row r="26">
      <c r="A26" s="10">
        <f t="shared" si="6"/>
      </c>
      <c r="B26" s="11" t="s">
        <v>42</v>
      </c>
      <c r="C26" s="12">
        <v>35</v>
      </c>
      <c r="D26" s="10" t="s">
        <v>16</v>
      </c>
      <c r="E26" s="10" t="s">
        <v>17</v>
      </c>
      <c r="F26" s="10" t="s">
        <v>37</v>
      </c>
      <c r="G26" s="13">
        <v>22.49</v>
      </c>
      <c r="H26" s="13">
        <v>26.987999999999996</v>
      </c>
    </row>
    <row r="27">
      <c r="A27" s="10">
        <f t="shared" si="6"/>
      </c>
      <c r="B27" s="11" t="s">
        <v>42</v>
      </c>
      <c r="C27" s="12">
        <v>35</v>
      </c>
      <c r="D27" s="10" t="s">
        <v>20</v>
      </c>
      <c r="E27" s="10" t="s">
        <v>21</v>
      </c>
      <c r="F27" s="10" t="s">
        <v>37</v>
      </c>
      <c r="G27" s="13">
        <v>22.49</v>
      </c>
      <c r="H27" s="13">
        <v>26.987999999999996</v>
      </c>
    </row>
    <row r="28">
      <c r="A28" s="10">
        <f t="shared" si="6"/>
      </c>
      <c r="B28" s="11" t="s">
        <v>42</v>
      </c>
      <c r="C28" s="12">
        <v>16</v>
      </c>
      <c r="D28" s="10" t="s">
        <v>18</v>
      </c>
      <c r="E28" s="10" t="s">
        <v>19</v>
      </c>
      <c r="F28" s="10" t="s">
        <v>37</v>
      </c>
      <c r="G28" s="13">
        <v>22.49</v>
      </c>
      <c r="H28" s="13">
        <v>26.987999999999996</v>
      </c>
    </row>
    <row r="29">
      <c r="A29" s="6">
        <f ref="A29:A32" t="shared" si="7">="19,20,21"</f>
      </c>
      <c r="B29" s="7" t="s">
        <v>43</v>
      </c>
      <c r="C29" s="8">
        <v>6</v>
      </c>
      <c r="D29" s="6" t="s">
        <v>11</v>
      </c>
      <c r="E29" s="6" t="s">
        <v>12</v>
      </c>
      <c r="F29" s="6" t="s">
        <v>37</v>
      </c>
      <c r="G29" s="9">
        <v>14.02</v>
      </c>
      <c r="H29" s="9">
        <v>16.823999999999998</v>
      </c>
    </row>
    <row r="30">
      <c r="A30" s="6">
        <f t="shared" si="7"/>
      </c>
      <c r="B30" s="7" t="s">
        <v>43</v>
      </c>
      <c r="C30" s="8">
        <v>6</v>
      </c>
      <c r="D30" s="6" t="s">
        <v>16</v>
      </c>
      <c r="E30" s="6" t="s">
        <v>17</v>
      </c>
      <c r="F30" s="6" t="s">
        <v>37</v>
      </c>
      <c r="G30" s="9">
        <v>14.02</v>
      </c>
      <c r="H30" s="9">
        <v>16.823999999999998</v>
      </c>
    </row>
    <row r="31">
      <c r="A31" s="6">
        <f t="shared" si="7"/>
      </c>
      <c r="B31" s="7" t="s">
        <v>43</v>
      </c>
      <c r="C31" s="8">
        <v>6</v>
      </c>
      <c r="D31" s="6" t="s">
        <v>20</v>
      </c>
      <c r="E31" s="6" t="s">
        <v>21</v>
      </c>
      <c r="F31" s="6" t="s">
        <v>37</v>
      </c>
      <c r="G31" s="9">
        <v>14.02</v>
      </c>
      <c r="H31" s="9">
        <v>16.823999999999998</v>
      </c>
    </row>
    <row r="32">
      <c r="A32" s="6">
        <f t="shared" si="7"/>
      </c>
      <c r="B32" s="7" t="s">
        <v>43</v>
      </c>
      <c r="C32" s="8">
        <v>6</v>
      </c>
      <c r="D32" s="6" t="s">
        <v>18</v>
      </c>
      <c r="E32" s="6" t="s">
        <v>19</v>
      </c>
      <c r="F32" s="6" t="s">
        <v>37</v>
      </c>
      <c r="G32" s="9">
        <v>14.02</v>
      </c>
      <c r="H32" s="9">
        <v>16.823999999999998</v>
      </c>
    </row>
    <row r="33">
      <c r="A33" s="10">
        <f ref="A33:A36" t="shared" si="8">="22,23,24"</f>
      </c>
      <c r="B33" s="11" t="s">
        <v>44</v>
      </c>
      <c r="C33" s="12">
        <v>6</v>
      </c>
      <c r="D33" s="10" t="s">
        <v>11</v>
      </c>
      <c r="E33" s="10" t="s">
        <v>12</v>
      </c>
      <c r="F33" s="10" t="s">
        <v>37</v>
      </c>
      <c r="G33" s="13">
        <v>41.87</v>
      </c>
      <c r="H33" s="13">
        <v>50.243999999999993</v>
      </c>
    </row>
    <row r="34">
      <c r="A34" s="10">
        <f t="shared" si="8"/>
      </c>
      <c r="B34" s="11" t="s">
        <v>44</v>
      </c>
      <c r="C34" s="12">
        <v>6</v>
      </c>
      <c r="D34" s="10" t="s">
        <v>16</v>
      </c>
      <c r="E34" s="10" t="s">
        <v>17</v>
      </c>
      <c r="F34" s="10" t="s">
        <v>37</v>
      </c>
      <c r="G34" s="13">
        <v>41.87</v>
      </c>
      <c r="H34" s="13">
        <v>50.243999999999993</v>
      </c>
    </row>
    <row r="35">
      <c r="A35" s="10">
        <f t="shared" si="8"/>
      </c>
      <c r="B35" s="11" t="s">
        <v>44</v>
      </c>
      <c r="C35" s="12">
        <v>6</v>
      </c>
      <c r="D35" s="10" t="s">
        <v>20</v>
      </c>
      <c r="E35" s="10" t="s">
        <v>21</v>
      </c>
      <c r="F35" s="10" t="s">
        <v>37</v>
      </c>
      <c r="G35" s="13">
        <v>41.87</v>
      </c>
      <c r="H35" s="13">
        <v>50.243999999999993</v>
      </c>
    </row>
    <row r="36">
      <c r="A36" s="10">
        <f t="shared" si="8"/>
      </c>
      <c r="B36" s="11" t="s">
        <v>44</v>
      </c>
      <c r="C36" s="12">
        <v>6</v>
      </c>
      <c r="D36" s="10" t="s">
        <v>18</v>
      </c>
      <c r="E36" s="10" t="s">
        <v>19</v>
      </c>
      <c r="F36" s="10" t="s">
        <v>37</v>
      </c>
      <c r="G36" s="13">
        <v>41.87</v>
      </c>
      <c r="H36" s="13">
        <v>50.243999999999993</v>
      </c>
    </row>
  </sheetData>
  <mergeCells>
    <mergeCell ref="B1:H3"/>
    <mergeCell ref="A5:A8"/>
    <mergeCell ref="B5:B8"/>
    <mergeCell ref="A9:A12"/>
    <mergeCell ref="B9:B12"/>
    <mergeCell ref="A13:A16"/>
    <mergeCell ref="B13:B16"/>
    <mergeCell ref="A17:A20"/>
    <mergeCell ref="B17:B20"/>
    <mergeCell ref="A21:A24"/>
    <mergeCell ref="B21:B24"/>
    <mergeCell ref="A25:A28"/>
    <mergeCell ref="B25:B28"/>
    <mergeCell ref="A29:A32"/>
    <mergeCell ref="B29:B32"/>
    <mergeCell ref="A33:A36"/>
    <mergeCell ref="B33:B36"/>
    <mergeCell ref="J1:O3"/>
    <mergeCell ref="A1:A3"/>
  </mergeCells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O19"/>
  <sheetViews>
    <sheetView workbookViewId="0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2" customWidth="1"/>
    <col min="2" max="2" width="20" customWidth="1"/>
    <col min="3" max="3" width="25" customWidth="1"/>
    <col min="4" max="4" width="16" customWidth="1"/>
    <col min="5" max="5" width="15" customWidth="1"/>
    <col min="6" max="6" width="12" customWidth="1"/>
    <col min="7" max="7" width="21" customWidth="1"/>
    <col min="8" max="8" width="29" customWidth="1"/>
    <col min="10" max="10" width="25" customWidth="1"/>
    <col min="11" max="11" width="16" customWidth="1"/>
    <col min="12" max="12" width="15" customWidth="1"/>
    <col min="13" max="13" width="12" customWidth="1"/>
    <col min="14" max="14" width="21" customWidth="1"/>
    <col min="15" max="15" width="29" customWidth="1"/>
  </cols>
  <sheetData>
    <row r="1">
      <c r="B1" s="4" t="s">
        <v>45</v>
      </c>
      <c r="C1" s="4" t="s">
        <v>45</v>
      </c>
      <c r="D1" s="4" t="s">
        <v>45</v>
      </c>
      <c r="E1" s="4" t="s">
        <v>45</v>
      </c>
      <c r="F1" s="4" t="s">
        <v>45</v>
      </c>
      <c r="G1" s="4" t="s">
        <v>45</v>
      </c>
      <c r="H1" s="4" t="s">
        <v>45</v>
      </c>
      <c r="J1" s="4" t="s">
        <v>46</v>
      </c>
      <c r="K1" s="4" t="s">
        <v>46</v>
      </c>
      <c r="L1" s="4" t="s">
        <v>46</v>
      </c>
      <c r="M1" s="4" t="s">
        <v>46</v>
      </c>
      <c r="N1" s="4" t="s">
        <v>46</v>
      </c>
      <c r="O1" s="4" t="s">
        <v>46</v>
      </c>
    </row>
    <row r="2">
      <c r="B2" s="4" t="s">
        <v>45</v>
      </c>
      <c r="C2" s="4" t="s">
        <v>45</v>
      </c>
      <c r="D2" s="4" t="s">
        <v>45</v>
      </c>
      <c r="E2" s="4" t="s">
        <v>45</v>
      </c>
      <c r="F2" s="4" t="s">
        <v>45</v>
      </c>
      <c r="G2" s="4" t="s">
        <v>45</v>
      </c>
      <c r="H2" s="4" t="s">
        <v>45</v>
      </c>
      <c r="J2" s="4" t="s">
        <v>46</v>
      </c>
      <c r="K2" s="4" t="s">
        <v>46</v>
      </c>
      <c r="L2" s="4" t="s">
        <v>46</v>
      </c>
      <c r="M2" s="4" t="s">
        <v>46</v>
      </c>
      <c r="N2" s="4" t="s">
        <v>46</v>
      </c>
      <c r="O2" s="4" t="s">
        <v>46</v>
      </c>
    </row>
    <row r="3">
      <c r="B3" s="4" t="s">
        <v>45</v>
      </c>
      <c r="C3" s="4" t="s">
        <v>45</v>
      </c>
      <c r="D3" s="4" t="s">
        <v>45</v>
      </c>
      <c r="E3" s="4" t="s">
        <v>45</v>
      </c>
      <c r="F3" s="4" t="s">
        <v>45</v>
      </c>
      <c r="G3" s="4" t="s">
        <v>45</v>
      </c>
      <c r="H3" s="4" t="s">
        <v>45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46</v>
      </c>
      <c r="O3" s="4" t="s">
        <v>46</v>
      </c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</row>
    <row r="5">
      <c r="A5" s="6">
        <f ref="A5:A9" t="shared" si="1">="1,2,3"</f>
      </c>
      <c r="B5" s="7" t="s">
        <v>47</v>
      </c>
      <c r="C5" s="8">
        <v>10</v>
      </c>
      <c r="D5" s="6" t="s">
        <v>11</v>
      </c>
      <c r="E5" s="6" t="s">
        <v>12</v>
      </c>
      <c r="F5" s="6" t="s">
        <v>13</v>
      </c>
      <c r="G5" s="9">
        <v>28.91</v>
      </c>
      <c r="H5" s="9">
        <v>34.692</v>
      </c>
      <c r="J5" s="8">
        <v>10</v>
      </c>
      <c r="K5" s="6" t="s">
        <v>11</v>
      </c>
      <c r="L5" s="6" t="s">
        <v>12</v>
      </c>
      <c r="M5" s="6" t="s">
        <v>13</v>
      </c>
      <c r="N5" s="9">
        <v>55.089971008548034</v>
      </c>
      <c r="O5" s="9">
        <v>66.107965210257632</v>
      </c>
    </row>
    <row r="6">
      <c r="A6" s="6">
        <f t="shared" si="1"/>
      </c>
      <c r="B6" s="7" t="s">
        <v>47</v>
      </c>
      <c r="C6" s="8">
        <v>10</v>
      </c>
      <c r="D6" s="6" t="s">
        <v>16</v>
      </c>
      <c r="E6" s="6" t="s">
        <v>17</v>
      </c>
      <c r="F6" s="6" t="s">
        <v>13</v>
      </c>
      <c r="G6" s="9">
        <v>28.91</v>
      </c>
      <c r="H6" s="9">
        <v>34.692</v>
      </c>
      <c r="J6" s="12">
        <v>10</v>
      </c>
      <c r="K6" s="10" t="s">
        <v>16</v>
      </c>
      <c r="L6" s="10" t="s">
        <v>17</v>
      </c>
      <c r="M6" s="10" t="s">
        <v>13</v>
      </c>
      <c r="N6" s="13">
        <v>55.089971008548034</v>
      </c>
      <c r="O6" s="13">
        <v>66.107965210257632</v>
      </c>
    </row>
    <row r="7">
      <c r="A7" s="6">
        <f t="shared" si="1"/>
      </c>
      <c r="B7" s="7" t="s">
        <v>47</v>
      </c>
      <c r="C7" s="8">
        <v>10</v>
      </c>
      <c r="D7" s="6" t="s">
        <v>20</v>
      </c>
      <c r="E7" s="6" t="s">
        <v>21</v>
      </c>
      <c r="F7" s="6" t="s">
        <v>13</v>
      </c>
      <c r="G7" s="9">
        <v>28.91</v>
      </c>
      <c r="H7" s="9">
        <v>34.692</v>
      </c>
      <c r="J7" s="8">
        <v>10</v>
      </c>
      <c r="K7" s="6" t="s">
        <v>20</v>
      </c>
      <c r="L7" s="6" t="s">
        <v>21</v>
      </c>
      <c r="M7" s="6" t="s">
        <v>13</v>
      </c>
      <c r="N7" s="9">
        <v>55.089971008548034</v>
      </c>
      <c r="O7" s="9">
        <v>66.107965210257632</v>
      </c>
    </row>
    <row r="8">
      <c r="A8" s="6">
        <f t="shared" si="1"/>
      </c>
      <c r="B8" s="7" t="s">
        <v>47</v>
      </c>
      <c r="C8" s="8">
        <v>10</v>
      </c>
      <c r="D8" s="6" t="s">
        <v>14</v>
      </c>
      <c r="E8" s="6" t="s">
        <v>15</v>
      </c>
      <c r="F8" s="6" t="s">
        <v>13</v>
      </c>
      <c r="G8" s="9">
        <v>28.91</v>
      </c>
      <c r="H8" s="9">
        <v>34.692</v>
      </c>
      <c r="J8" s="12">
        <v>10</v>
      </c>
      <c r="K8" s="10" t="s">
        <v>14</v>
      </c>
      <c r="L8" s="10" t="s">
        <v>15</v>
      </c>
      <c r="M8" s="10" t="s">
        <v>13</v>
      </c>
      <c r="N8" s="13">
        <v>55.089971008548034</v>
      </c>
      <c r="O8" s="13">
        <v>66.107965210257632</v>
      </c>
    </row>
    <row r="9">
      <c r="A9" s="6">
        <f t="shared" si="1"/>
      </c>
      <c r="B9" s="7" t="s">
        <v>47</v>
      </c>
      <c r="C9" s="8">
        <v>10</v>
      </c>
      <c r="D9" s="6" t="s">
        <v>18</v>
      </c>
      <c r="E9" s="6" t="s">
        <v>19</v>
      </c>
      <c r="F9" s="6" t="s">
        <v>13</v>
      </c>
      <c r="G9" s="9">
        <v>28.91</v>
      </c>
      <c r="H9" s="9">
        <v>34.692</v>
      </c>
      <c r="J9" s="8">
        <v>10</v>
      </c>
      <c r="K9" s="6" t="s">
        <v>18</v>
      </c>
      <c r="L9" s="6" t="s">
        <v>19</v>
      </c>
      <c r="M9" s="6" t="s">
        <v>13</v>
      </c>
      <c r="N9" s="9">
        <v>55.089971008548034</v>
      </c>
      <c r="O9" s="9">
        <v>66.107965210257632</v>
      </c>
    </row>
    <row r="10">
      <c r="A10" s="10">
        <f ref="A10:A14" t="shared" si="2">="4,5,6"</f>
      </c>
      <c r="B10" s="11" t="s">
        <v>48</v>
      </c>
      <c r="C10" s="12">
        <v>10</v>
      </c>
      <c r="D10" s="10" t="s">
        <v>11</v>
      </c>
      <c r="E10" s="10" t="s">
        <v>12</v>
      </c>
      <c r="F10" s="10" t="s">
        <v>13</v>
      </c>
      <c r="G10" s="13">
        <v>26.18</v>
      </c>
      <c r="H10" s="13">
        <v>31.415999999999997</v>
      </c>
      <c r="J10" s="12">
        <v>16</v>
      </c>
      <c r="K10" s="10" t="s">
        <v>11</v>
      </c>
      <c r="L10" s="10" t="s">
        <v>12</v>
      </c>
      <c r="M10" s="10" t="s">
        <v>13</v>
      </c>
      <c r="N10" s="13">
        <v>29.445633938138194</v>
      </c>
      <c r="O10" s="13">
        <v>35.334760725765832</v>
      </c>
    </row>
    <row r="11">
      <c r="A11" s="10">
        <f t="shared" si="2"/>
      </c>
      <c r="B11" s="11" t="s">
        <v>48</v>
      </c>
      <c r="C11" s="12">
        <v>10</v>
      </c>
      <c r="D11" s="10" t="s">
        <v>16</v>
      </c>
      <c r="E11" s="10" t="s">
        <v>17</v>
      </c>
      <c r="F11" s="10" t="s">
        <v>13</v>
      </c>
      <c r="G11" s="13">
        <v>26.18</v>
      </c>
      <c r="H11" s="13">
        <v>31.415999999999997</v>
      </c>
      <c r="J11" s="8">
        <v>16</v>
      </c>
      <c r="K11" s="6" t="s">
        <v>16</v>
      </c>
      <c r="L11" s="6" t="s">
        <v>17</v>
      </c>
      <c r="M11" s="6" t="s">
        <v>13</v>
      </c>
      <c r="N11" s="9">
        <v>29.445633938138194</v>
      </c>
      <c r="O11" s="9">
        <v>35.334760725765832</v>
      </c>
    </row>
    <row r="12">
      <c r="A12" s="10">
        <f t="shared" si="2"/>
      </c>
      <c r="B12" s="11" t="s">
        <v>48</v>
      </c>
      <c r="C12" s="12">
        <v>10</v>
      </c>
      <c r="D12" s="10" t="s">
        <v>20</v>
      </c>
      <c r="E12" s="10" t="s">
        <v>21</v>
      </c>
      <c r="F12" s="10" t="s">
        <v>13</v>
      </c>
      <c r="G12" s="13">
        <v>26.18</v>
      </c>
      <c r="H12" s="13">
        <v>31.415999999999997</v>
      </c>
      <c r="J12" s="12">
        <v>16</v>
      </c>
      <c r="K12" s="10" t="s">
        <v>20</v>
      </c>
      <c r="L12" s="10" t="s">
        <v>21</v>
      </c>
      <c r="M12" s="10" t="s">
        <v>13</v>
      </c>
      <c r="N12" s="13">
        <v>29.445633938138194</v>
      </c>
      <c r="O12" s="13">
        <v>35.334760725765832</v>
      </c>
    </row>
    <row r="13">
      <c r="A13" s="10">
        <f t="shared" si="2"/>
      </c>
      <c r="B13" s="11" t="s">
        <v>48</v>
      </c>
      <c r="C13" s="12">
        <v>10</v>
      </c>
      <c r="D13" s="10" t="s">
        <v>14</v>
      </c>
      <c r="E13" s="10" t="s">
        <v>15</v>
      </c>
      <c r="F13" s="10" t="s">
        <v>13</v>
      </c>
      <c r="G13" s="13">
        <v>26.18</v>
      </c>
      <c r="H13" s="13">
        <v>31.415999999999997</v>
      </c>
      <c r="J13" s="8">
        <v>16</v>
      </c>
      <c r="K13" s="6" t="s">
        <v>14</v>
      </c>
      <c r="L13" s="6" t="s">
        <v>15</v>
      </c>
      <c r="M13" s="6" t="s">
        <v>13</v>
      </c>
      <c r="N13" s="9">
        <v>29.445633938138194</v>
      </c>
      <c r="O13" s="9">
        <v>35.334760725765832</v>
      </c>
    </row>
    <row r="14">
      <c r="A14" s="10">
        <f t="shared" si="2"/>
      </c>
      <c r="B14" s="11" t="s">
        <v>48</v>
      </c>
      <c r="C14" s="12">
        <v>10</v>
      </c>
      <c r="D14" s="10" t="s">
        <v>18</v>
      </c>
      <c r="E14" s="10" t="s">
        <v>19</v>
      </c>
      <c r="F14" s="10" t="s">
        <v>13</v>
      </c>
      <c r="G14" s="13">
        <v>26.18</v>
      </c>
      <c r="H14" s="13">
        <v>31.415999999999997</v>
      </c>
      <c r="J14" s="12">
        <v>16</v>
      </c>
      <c r="K14" s="10" t="s">
        <v>18</v>
      </c>
      <c r="L14" s="10" t="s">
        <v>19</v>
      </c>
      <c r="M14" s="10" t="s">
        <v>13</v>
      </c>
      <c r="N14" s="13">
        <v>29.445633938138194</v>
      </c>
      <c r="O14" s="13">
        <v>35.334760725765832</v>
      </c>
    </row>
    <row r="15">
      <c r="A15" s="6">
        <f ref="A15:A19" t="shared" si="3">="9,10,11"</f>
      </c>
      <c r="B15" s="7" t="s">
        <v>49</v>
      </c>
      <c r="C15" s="8">
        <v>16</v>
      </c>
      <c r="D15" s="6" t="s">
        <v>11</v>
      </c>
      <c r="E15" s="6" t="s">
        <v>12</v>
      </c>
      <c r="F15" s="6" t="s">
        <v>13</v>
      </c>
      <c r="G15" s="9">
        <v>29.45</v>
      </c>
      <c r="H15" s="9">
        <v>35.339999999999996</v>
      </c>
    </row>
    <row r="16">
      <c r="A16" s="6">
        <f t="shared" si="3"/>
      </c>
      <c r="B16" s="7" t="s">
        <v>49</v>
      </c>
      <c r="C16" s="8">
        <v>16</v>
      </c>
      <c r="D16" s="6" t="s">
        <v>16</v>
      </c>
      <c r="E16" s="6" t="s">
        <v>17</v>
      </c>
      <c r="F16" s="6" t="s">
        <v>13</v>
      </c>
      <c r="G16" s="9">
        <v>29.45</v>
      </c>
      <c r="H16" s="9">
        <v>35.339999999999996</v>
      </c>
    </row>
    <row r="17">
      <c r="A17" s="6">
        <f t="shared" si="3"/>
      </c>
      <c r="B17" s="7" t="s">
        <v>49</v>
      </c>
      <c r="C17" s="8">
        <v>16</v>
      </c>
      <c r="D17" s="6" t="s">
        <v>20</v>
      </c>
      <c r="E17" s="6" t="s">
        <v>21</v>
      </c>
      <c r="F17" s="6" t="s">
        <v>13</v>
      </c>
      <c r="G17" s="9">
        <v>29.45</v>
      </c>
      <c r="H17" s="9">
        <v>35.339999999999996</v>
      </c>
    </row>
    <row r="18">
      <c r="A18" s="6">
        <f t="shared" si="3"/>
      </c>
      <c r="B18" s="7" t="s">
        <v>49</v>
      </c>
      <c r="C18" s="8">
        <v>16</v>
      </c>
      <c r="D18" s="6" t="s">
        <v>14</v>
      </c>
      <c r="E18" s="6" t="s">
        <v>15</v>
      </c>
      <c r="F18" s="6" t="s">
        <v>13</v>
      </c>
      <c r="G18" s="9">
        <v>29.45</v>
      </c>
      <c r="H18" s="9">
        <v>35.339999999999996</v>
      </c>
    </row>
    <row r="19">
      <c r="A19" s="6">
        <f t="shared" si="3"/>
      </c>
      <c r="B19" s="7" t="s">
        <v>49</v>
      </c>
      <c r="C19" s="8">
        <v>16</v>
      </c>
      <c r="D19" s="6" t="s">
        <v>18</v>
      </c>
      <c r="E19" s="6" t="s">
        <v>19</v>
      </c>
      <c r="F19" s="6" t="s">
        <v>13</v>
      </c>
      <c r="G19" s="9">
        <v>29.45</v>
      </c>
      <c r="H19" s="9">
        <v>35.339999999999996</v>
      </c>
    </row>
  </sheetData>
  <mergeCells>
    <mergeCell ref="B1:H3"/>
    <mergeCell ref="A5:A9"/>
    <mergeCell ref="B5:B9"/>
    <mergeCell ref="A10:A14"/>
    <mergeCell ref="B10:B14"/>
    <mergeCell ref="A15:A19"/>
    <mergeCell ref="B15:B19"/>
    <mergeCell ref="J1:O3"/>
    <mergeCell ref="A1:A3"/>
  </mergeCells>
  <headerFooter/>
  <drawing r:id="rId1"/>
</worksheet>
</file>