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MA\Desktop\Fabrica Progresso-Museu Escola-Sinapi-04-2022\Fábrica Progresso-Museu Escola- Sinapi 10-2022\"/>
    </mc:Choice>
  </mc:AlternateContent>
  <xr:revisionPtr revIDLastSave="0" documentId="13_ncr:1_{A397AF2A-3269-44F2-87CF-CD1C3E0FD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 Sintético" sheetId="1" r:id="rId1"/>
  </sheets>
  <definedNames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xlnm.Print_Area" localSheetId="0">'Orçamento Sintético'!$A$1:$L$736</definedName>
    <definedName name="_xlnm.Print_Titles" localSheetId="0">'Orçamento Sintético'!$1:$9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9" i="1" l="1"/>
  <c r="J449" i="1"/>
  <c r="I449" i="1"/>
  <c r="J448" i="1"/>
  <c r="I448" i="1"/>
  <c r="L448" i="1" s="1"/>
  <c r="J447" i="1"/>
  <c r="I447" i="1"/>
  <c r="L447" i="1" s="1"/>
  <c r="J446" i="1"/>
  <c r="I446" i="1"/>
  <c r="L446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K100" i="1" l="1"/>
  <c r="K104" i="1"/>
  <c r="K99" i="1"/>
  <c r="K103" i="1"/>
  <c r="K98" i="1"/>
  <c r="K102" i="1"/>
  <c r="K448" i="1"/>
  <c r="K447" i="1"/>
  <c r="K101" i="1"/>
  <c r="K446" i="1"/>
  <c r="L445" i="1"/>
  <c r="K449" i="1"/>
  <c r="J703" i="1" l="1"/>
  <c r="J702" i="1" s="1"/>
  <c r="I703" i="1"/>
  <c r="L703" i="1" s="1"/>
  <c r="L700" i="1"/>
  <c r="J700" i="1"/>
  <c r="I700" i="1"/>
  <c r="J699" i="1"/>
  <c r="I699" i="1"/>
  <c r="L699" i="1" s="1"/>
  <c r="J698" i="1"/>
  <c r="I698" i="1"/>
  <c r="L698" i="1" s="1"/>
  <c r="L695" i="1"/>
  <c r="L694" i="1" s="1"/>
  <c r="J695" i="1"/>
  <c r="J694" i="1" s="1"/>
  <c r="I695" i="1"/>
  <c r="L692" i="1"/>
  <c r="J692" i="1"/>
  <c r="I692" i="1"/>
  <c r="L691" i="1"/>
  <c r="J691" i="1"/>
  <c r="I691" i="1"/>
  <c r="L690" i="1"/>
  <c r="J690" i="1"/>
  <c r="I690" i="1"/>
  <c r="L689" i="1"/>
  <c r="J689" i="1"/>
  <c r="I689" i="1"/>
  <c r="L688" i="1"/>
  <c r="J688" i="1"/>
  <c r="I688" i="1"/>
  <c r="L685" i="1"/>
  <c r="J685" i="1"/>
  <c r="I685" i="1"/>
  <c r="L684" i="1"/>
  <c r="J684" i="1"/>
  <c r="I684" i="1"/>
  <c r="L683" i="1"/>
  <c r="J683" i="1"/>
  <c r="I683" i="1"/>
  <c r="L682" i="1"/>
  <c r="J682" i="1"/>
  <c r="I682" i="1"/>
  <c r="L681" i="1"/>
  <c r="J681" i="1"/>
  <c r="I681" i="1"/>
  <c r="L680" i="1"/>
  <c r="J680" i="1"/>
  <c r="I680" i="1"/>
  <c r="L679" i="1"/>
  <c r="J679" i="1"/>
  <c r="I679" i="1"/>
  <c r="J675" i="1"/>
  <c r="I675" i="1"/>
  <c r="L675" i="1" s="1"/>
  <c r="J674" i="1"/>
  <c r="I674" i="1"/>
  <c r="L674" i="1" s="1"/>
  <c r="J671" i="1"/>
  <c r="I671" i="1"/>
  <c r="L671" i="1" s="1"/>
  <c r="J670" i="1"/>
  <c r="I670" i="1"/>
  <c r="L670" i="1" s="1"/>
  <c r="J669" i="1"/>
  <c r="I669" i="1"/>
  <c r="L669" i="1" s="1"/>
  <c r="J668" i="1"/>
  <c r="I668" i="1"/>
  <c r="L668" i="1" s="1"/>
  <c r="J667" i="1"/>
  <c r="I667" i="1"/>
  <c r="L667" i="1" s="1"/>
  <c r="J666" i="1"/>
  <c r="I666" i="1"/>
  <c r="L666" i="1" s="1"/>
  <c r="J663" i="1"/>
  <c r="I663" i="1"/>
  <c r="L663" i="1" s="1"/>
  <c r="J662" i="1"/>
  <c r="I662" i="1"/>
  <c r="L662" i="1" s="1"/>
  <c r="J661" i="1"/>
  <c r="I661" i="1"/>
  <c r="L661" i="1" s="1"/>
  <c r="J660" i="1"/>
  <c r="I660" i="1"/>
  <c r="L660" i="1" s="1"/>
  <c r="J659" i="1"/>
  <c r="I659" i="1"/>
  <c r="L659" i="1" s="1"/>
  <c r="J658" i="1"/>
  <c r="I658" i="1"/>
  <c r="L658" i="1" s="1"/>
  <c r="J657" i="1"/>
  <c r="I657" i="1"/>
  <c r="L657" i="1" s="1"/>
  <c r="J656" i="1"/>
  <c r="I656" i="1"/>
  <c r="L656" i="1" s="1"/>
  <c r="J655" i="1"/>
  <c r="I655" i="1"/>
  <c r="L655" i="1" s="1"/>
  <c r="L654" i="1"/>
  <c r="J654" i="1"/>
  <c r="I654" i="1"/>
  <c r="J653" i="1"/>
  <c r="I653" i="1"/>
  <c r="L653" i="1" s="1"/>
  <c r="L652" i="1"/>
  <c r="J652" i="1"/>
  <c r="I652" i="1"/>
  <c r="L651" i="1"/>
  <c r="J651" i="1"/>
  <c r="I651" i="1"/>
  <c r="L650" i="1"/>
  <c r="J650" i="1"/>
  <c r="I650" i="1"/>
  <c r="J647" i="1"/>
  <c r="I647" i="1"/>
  <c r="L647" i="1" s="1"/>
  <c r="J646" i="1"/>
  <c r="I646" i="1"/>
  <c r="L646" i="1" s="1"/>
  <c r="J645" i="1"/>
  <c r="I645" i="1"/>
  <c r="L645" i="1" s="1"/>
  <c r="J644" i="1"/>
  <c r="I644" i="1"/>
  <c r="L644" i="1" s="1"/>
  <c r="J643" i="1"/>
  <c r="I643" i="1"/>
  <c r="L643" i="1" s="1"/>
  <c r="J642" i="1"/>
  <c r="I642" i="1"/>
  <c r="L642" i="1" s="1"/>
  <c r="J641" i="1"/>
  <c r="I641" i="1"/>
  <c r="L641" i="1" s="1"/>
  <c r="J640" i="1"/>
  <c r="I640" i="1"/>
  <c r="L640" i="1" s="1"/>
  <c r="J639" i="1"/>
  <c r="I639" i="1"/>
  <c r="L639" i="1" s="1"/>
  <c r="J638" i="1"/>
  <c r="I638" i="1"/>
  <c r="L638" i="1" s="1"/>
  <c r="J637" i="1"/>
  <c r="I637" i="1"/>
  <c r="L637" i="1" s="1"/>
  <c r="J636" i="1"/>
  <c r="I636" i="1"/>
  <c r="L636" i="1" s="1"/>
  <c r="J635" i="1"/>
  <c r="I635" i="1"/>
  <c r="L635" i="1" s="1"/>
  <c r="J634" i="1"/>
  <c r="I634" i="1"/>
  <c r="L634" i="1" s="1"/>
  <c r="J633" i="1"/>
  <c r="I633" i="1"/>
  <c r="L633" i="1" s="1"/>
  <c r="J632" i="1"/>
  <c r="I632" i="1"/>
  <c r="L632" i="1" s="1"/>
  <c r="J631" i="1"/>
  <c r="I631" i="1"/>
  <c r="L631" i="1" s="1"/>
  <c r="J630" i="1"/>
  <c r="I630" i="1"/>
  <c r="L630" i="1" s="1"/>
  <c r="J629" i="1"/>
  <c r="I629" i="1"/>
  <c r="L629" i="1" s="1"/>
  <c r="J628" i="1"/>
  <c r="I628" i="1"/>
  <c r="L628" i="1" s="1"/>
  <c r="J627" i="1"/>
  <c r="I627" i="1"/>
  <c r="L627" i="1" s="1"/>
  <c r="J626" i="1"/>
  <c r="I626" i="1"/>
  <c r="L626" i="1" s="1"/>
  <c r="L623" i="1"/>
  <c r="J623" i="1"/>
  <c r="I623" i="1"/>
  <c r="J622" i="1"/>
  <c r="I622" i="1"/>
  <c r="L622" i="1" s="1"/>
  <c r="J619" i="1"/>
  <c r="I619" i="1"/>
  <c r="L619" i="1" s="1"/>
  <c r="J618" i="1"/>
  <c r="I618" i="1"/>
  <c r="L618" i="1" s="1"/>
  <c r="J617" i="1"/>
  <c r="I617" i="1"/>
  <c r="L617" i="1" s="1"/>
  <c r="J616" i="1"/>
  <c r="I616" i="1"/>
  <c r="L616" i="1" s="1"/>
  <c r="J613" i="1"/>
  <c r="I613" i="1"/>
  <c r="L613" i="1" s="1"/>
  <c r="J612" i="1"/>
  <c r="I612" i="1"/>
  <c r="L612" i="1" s="1"/>
  <c r="J611" i="1"/>
  <c r="I611" i="1"/>
  <c r="L611" i="1" s="1"/>
  <c r="J610" i="1"/>
  <c r="I610" i="1"/>
  <c r="L610" i="1" s="1"/>
  <c r="J609" i="1"/>
  <c r="I609" i="1"/>
  <c r="L609" i="1" s="1"/>
  <c r="J608" i="1"/>
  <c r="I608" i="1"/>
  <c r="L608" i="1" s="1"/>
  <c r="J607" i="1"/>
  <c r="I607" i="1"/>
  <c r="L607" i="1" s="1"/>
  <c r="J606" i="1"/>
  <c r="I606" i="1"/>
  <c r="L606" i="1" s="1"/>
  <c r="J605" i="1"/>
  <c r="I605" i="1"/>
  <c r="L605" i="1" s="1"/>
  <c r="J602" i="1"/>
  <c r="I602" i="1"/>
  <c r="L602" i="1" s="1"/>
  <c r="J601" i="1"/>
  <c r="I601" i="1"/>
  <c r="L601" i="1" s="1"/>
  <c r="J600" i="1"/>
  <c r="I600" i="1"/>
  <c r="L600" i="1" s="1"/>
  <c r="J599" i="1"/>
  <c r="I599" i="1"/>
  <c r="L599" i="1" s="1"/>
  <c r="J595" i="1"/>
  <c r="I595" i="1"/>
  <c r="L595" i="1" s="1"/>
  <c r="J594" i="1"/>
  <c r="I594" i="1"/>
  <c r="L594" i="1" s="1"/>
  <c r="J593" i="1"/>
  <c r="I593" i="1"/>
  <c r="L593" i="1" s="1"/>
  <c r="J592" i="1"/>
  <c r="I592" i="1"/>
  <c r="L592" i="1" s="1"/>
  <c r="J589" i="1"/>
  <c r="I589" i="1"/>
  <c r="L589" i="1" s="1"/>
  <c r="J588" i="1"/>
  <c r="I588" i="1"/>
  <c r="L588" i="1" s="1"/>
  <c r="J587" i="1"/>
  <c r="I587" i="1"/>
  <c r="L587" i="1" s="1"/>
  <c r="J586" i="1"/>
  <c r="I586" i="1"/>
  <c r="L586" i="1" s="1"/>
  <c r="J585" i="1"/>
  <c r="I585" i="1"/>
  <c r="L585" i="1" s="1"/>
  <c r="J584" i="1"/>
  <c r="I584" i="1"/>
  <c r="L584" i="1" s="1"/>
  <c r="J583" i="1"/>
  <c r="I583" i="1"/>
  <c r="L583" i="1" s="1"/>
  <c r="J582" i="1"/>
  <c r="I582" i="1"/>
  <c r="L582" i="1" s="1"/>
  <c r="J581" i="1"/>
  <c r="I581" i="1"/>
  <c r="L581" i="1" s="1"/>
  <c r="J580" i="1"/>
  <c r="I580" i="1"/>
  <c r="L580" i="1" s="1"/>
  <c r="J579" i="1"/>
  <c r="I579" i="1"/>
  <c r="L579" i="1" s="1"/>
  <c r="J578" i="1"/>
  <c r="I578" i="1"/>
  <c r="L578" i="1" s="1"/>
  <c r="J577" i="1"/>
  <c r="I577" i="1"/>
  <c r="L577" i="1" s="1"/>
  <c r="J576" i="1"/>
  <c r="I576" i="1"/>
  <c r="L576" i="1" s="1"/>
  <c r="J573" i="1"/>
  <c r="I573" i="1"/>
  <c r="L573" i="1" s="1"/>
  <c r="J572" i="1"/>
  <c r="I572" i="1"/>
  <c r="L572" i="1" s="1"/>
  <c r="J571" i="1"/>
  <c r="I571" i="1"/>
  <c r="L571" i="1" s="1"/>
  <c r="J570" i="1"/>
  <c r="I570" i="1"/>
  <c r="L570" i="1" s="1"/>
  <c r="J569" i="1"/>
  <c r="I569" i="1"/>
  <c r="L569" i="1" s="1"/>
  <c r="J568" i="1"/>
  <c r="I568" i="1"/>
  <c r="L568" i="1" s="1"/>
  <c r="J567" i="1"/>
  <c r="I567" i="1"/>
  <c r="L567" i="1" s="1"/>
  <c r="J566" i="1"/>
  <c r="I566" i="1"/>
  <c r="L566" i="1" s="1"/>
  <c r="J565" i="1"/>
  <c r="I565" i="1"/>
  <c r="L565" i="1" s="1"/>
  <c r="J562" i="1"/>
  <c r="I562" i="1"/>
  <c r="L562" i="1" s="1"/>
  <c r="J561" i="1"/>
  <c r="I561" i="1"/>
  <c r="L561" i="1" s="1"/>
  <c r="J560" i="1"/>
  <c r="I560" i="1"/>
  <c r="L560" i="1" s="1"/>
  <c r="J559" i="1"/>
  <c r="I559" i="1"/>
  <c r="L559" i="1" s="1"/>
  <c r="J558" i="1"/>
  <c r="I558" i="1"/>
  <c r="L558" i="1" s="1"/>
  <c r="J557" i="1"/>
  <c r="I557" i="1"/>
  <c r="L557" i="1" s="1"/>
  <c r="J556" i="1"/>
  <c r="I556" i="1"/>
  <c r="L556" i="1" s="1"/>
  <c r="J555" i="1"/>
  <c r="I555" i="1"/>
  <c r="L555" i="1" s="1"/>
  <c r="J554" i="1"/>
  <c r="I554" i="1"/>
  <c r="L554" i="1" s="1"/>
  <c r="J553" i="1"/>
  <c r="I553" i="1"/>
  <c r="L553" i="1" s="1"/>
  <c r="J552" i="1"/>
  <c r="I552" i="1"/>
  <c r="L552" i="1" s="1"/>
  <c r="J551" i="1"/>
  <c r="I551" i="1"/>
  <c r="L551" i="1" s="1"/>
  <c r="J550" i="1"/>
  <c r="I550" i="1"/>
  <c r="L550" i="1" s="1"/>
  <c r="J549" i="1"/>
  <c r="I549" i="1"/>
  <c r="L549" i="1" s="1"/>
  <c r="J546" i="1"/>
  <c r="I546" i="1"/>
  <c r="L546" i="1" s="1"/>
  <c r="J545" i="1"/>
  <c r="I545" i="1"/>
  <c r="L545" i="1" s="1"/>
  <c r="J544" i="1"/>
  <c r="I544" i="1"/>
  <c r="L544" i="1" s="1"/>
  <c r="J543" i="1"/>
  <c r="I543" i="1"/>
  <c r="L543" i="1" s="1"/>
  <c r="J542" i="1"/>
  <c r="I542" i="1"/>
  <c r="L542" i="1" s="1"/>
  <c r="J541" i="1"/>
  <c r="I541" i="1"/>
  <c r="L541" i="1" s="1"/>
  <c r="J540" i="1"/>
  <c r="I540" i="1"/>
  <c r="L540" i="1" s="1"/>
  <c r="J539" i="1"/>
  <c r="I539" i="1"/>
  <c r="L539" i="1" s="1"/>
  <c r="J536" i="1"/>
  <c r="I536" i="1"/>
  <c r="L536" i="1" s="1"/>
  <c r="J535" i="1"/>
  <c r="I535" i="1"/>
  <c r="L535" i="1" s="1"/>
  <c r="J534" i="1"/>
  <c r="I534" i="1"/>
  <c r="L534" i="1" s="1"/>
  <c r="J533" i="1"/>
  <c r="I533" i="1"/>
  <c r="L533" i="1" s="1"/>
  <c r="J532" i="1"/>
  <c r="I532" i="1"/>
  <c r="L532" i="1" s="1"/>
  <c r="J531" i="1"/>
  <c r="I531" i="1"/>
  <c r="L531" i="1" s="1"/>
  <c r="J530" i="1"/>
  <c r="I530" i="1"/>
  <c r="L530" i="1" s="1"/>
  <c r="J529" i="1"/>
  <c r="I529" i="1"/>
  <c r="L529" i="1" s="1"/>
  <c r="J528" i="1"/>
  <c r="I528" i="1"/>
  <c r="L528" i="1" s="1"/>
  <c r="J527" i="1"/>
  <c r="I527" i="1"/>
  <c r="L527" i="1" s="1"/>
  <c r="J526" i="1"/>
  <c r="I526" i="1"/>
  <c r="L526" i="1" s="1"/>
  <c r="J525" i="1"/>
  <c r="I525" i="1"/>
  <c r="L525" i="1" s="1"/>
  <c r="J524" i="1"/>
  <c r="I524" i="1"/>
  <c r="L524" i="1" s="1"/>
  <c r="J521" i="1"/>
  <c r="I521" i="1"/>
  <c r="L521" i="1" s="1"/>
  <c r="J520" i="1"/>
  <c r="I520" i="1"/>
  <c r="L520" i="1" s="1"/>
  <c r="J519" i="1"/>
  <c r="I519" i="1"/>
  <c r="L519" i="1" s="1"/>
  <c r="J518" i="1"/>
  <c r="I518" i="1"/>
  <c r="L518" i="1" s="1"/>
  <c r="J517" i="1"/>
  <c r="I517" i="1"/>
  <c r="L517" i="1" s="1"/>
  <c r="J516" i="1"/>
  <c r="I516" i="1"/>
  <c r="L516" i="1" s="1"/>
  <c r="J515" i="1"/>
  <c r="I515" i="1"/>
  <c r="L515" i="1" s="1"/>
  <c r="J514" i="1"/>
  <c r="I514" i="1"/>
  <c r="L514" i="1" s="1"/>
  <c r="J513" i="1"/>
  <c r="I513" i="1"/>
  <c r="L513" i="1" s="1"/>
  <c r="J512" i="1"/>
  <c r="I512" i="1"/>
  <c r="L512" i="1" s="1"/>
  <c r="J511" i="1"/>
  <c r="I511" i="1"/>
  <c r="L511" i="1" s="1"/>
  <c r="J510" i="1"/>
  <c r="I510" i="1"/>
  <c r="L510" i="1" s="1"/>
  <c r="J509" i="1"/>
  <c r="I509" i="1"/>
  <c r="L509" i="1" s="1"/>
  <c r="J508" i="1"/>
  <c r="I508" i="1"/>
  <c r="L508" i="1" s="1"/>
  <c r="J507" i="1"/>
  <c r="I507" i="1"/>
  <c r="L507" i="1" s="1"/>
  <c r="J506" i="1"/>
  <c r="I506" i="1"/>
  <c r="L506" i="1" s="1"/>
  <c r="J505" i="1"/>
  <c r="I505" i="1"/>
  <c r="L505" i="1" s="1"/>
  <c r="J504" i="1"/>
  <c r="I504" i="1"/>
  <c r="L504" i="1" s="1"/>
  <c r="J503" i="1"/>
  <c r="I503" i="1"/>
  <c r="L503" i="1" s="1"/>
  <c r="J502" i="1"/>
  <c r="I502" i="1"/>
  <c r="L502" i="1" s="1"/>
  <c r="J501" i="1"/>
  <c r="I501" i="1"/>
  <c r="L501" i="1" s="1"/>
  <c r="J500" i="1"/>
  <c r="I500" i="1"/>
  <c r="L500" i="1" s="1"/>
  <c r="J499" i="1"/>
  <c r="I499" i="1"/>
  <c r="L499" i="1" s="1"/>
  <c r="J498" i="1"/>
  <c r="I498" i="1"/>
  <c r="L498" i="1" s="1"/>
  <c r="J497" i="1"/>
  <c r="I497" i="1"/>
  <c r="L497" i="1" s="1"/>
  <c r="J496" i="1"/>
  <c r="I496" i="1"/>
  <c r="L496" i="1" s="1"/>
  <c r="J495" i="1"/>
  <c r="I495" i="1"/>
  <c r="L495" i="1" s="1"/>
  <c r="J494" i="1"/>
  <c r="I494" i="1"/>
  <c r="L494" i="1" s="1"/>
  <c r="J493" i="1"/>
  <c r="I493" i="1"/>
  <c r="L493" i="1" s="1"/>
  <c r="J490" i="1"/>
  <c r="I490" i="1"/>
  <c r="L490" i="1" s="1"/>
  <c r="J489" i="1"/>
  <c r="I489" i="1"/>
  <c r="L489" i="1" s="1"/>
  <c r="J488" i="1"/>
  <c r="I488" i="1"/>
  <c r="L488" i="1" s="1"/>
  <c r="J487" i="1"/>
  <c r="I487" i="1"/>
  <c r="L487" i="1" s="1"/>
  <c r="J486" i="1"/>
  <c r="I486" i="1"/>
  <c r="L486" i="1" s="1"/>
  <c r="J485" i="1"/>
  <c r="I485" i="1"/>
  <c r="L485" i="1" s="1"/>
  <c r="J484" i="1"/>
  <c r="I484" i="1"/>
  <c r="L484" i="1" s="1"/>
  <c r="J483" i="1"/>
  <c r="I483" i="1"/>
  <c r="L483" i="1" s="1"/>
  <c r="J482" i="1"/>
  <c r="I482" i="1"/>
  <c r="L482" i="1" s="1"/>
  <c r="J481" i="1"/>
  <c r="I481" i="1"/>
  <c r="L481" i="1" s="1"/>
  <c r="J480" i="1"/>
  <c r="I480" i="1"/>
  <c r="L480" i="1" s="1"/>
  <c r="J479" i="1"/>
  <c r="I479" i="1"/>
  <c r="L479" i="1" s="1"/>
  <c r="J478" i="1"/>
  <c r="I478" i="1"/>
  <c r="L478" i="1" s="1"/>
  <c r="J477" i="1"/>
  <c r="I477" i="1"/>
  <c r="L477" i="1" s="1"/>
  <c r="J476" i="1"/>
  <c r="I476" i="1"/>
  <c r="L476" i="1" s="1"/>
  <c r="J475" i="1"/>
  <c r="I475" i="1"/>
  <c r="L475" i="1" s="1"/>
  <c r="J474" i="1"/>
  <c r="I474" i="1"/>
  <c r="L474" i="1" s="1"/>
  <c r="J473" i="1"/>
  <c r="I473" i="1"/>
  <c r="L473" i="1" s="1"/>
  <c r="J472" i="1"/>
  <c r="I472" i="1"/>
  <c r="L472" i="1" s="1"/>
  <c r="J469" i="1"/>
  <c r="I469" i="1"/>
  <c r="L469" i="1" s="1"/>
  <c r="J468" i="1"/>
  <c r="I468" i="1"/>
  <c r="L468" i="1" s="1"/>
  <c r="J467" i="1"/>
  <c r="I467" i="1"/>
  <c r="L467" i="1" s="1"/>
  <c r="J466" i="1"/>
  <c r="I466" i="1"/>
  <c r="L466" i="1" s="1"/>
  <c r="J465" i="1"/>
  <c r="I465" i="1"/>
  <c r="L465" i="1" s="1"/>
  <c r="J464" i="1"/>
  <c r="I464" i="1"/>
  <c r="L464" i="1" s="1"/>
  <c r="J463" i="1"/>
  <c r="I463" i="1"/>
  <c r="L463" i="1" s="1"/>
  <c r="J462" i="1"/>
  <c r="I462" i="1"/>
  <c r="L462" i="1" s="1"/>
  <c r="J461" i="1"/>
  <c r="I461" i="1"/>
  <c r="L461" i="1" s="1"/>
  <c r="J458" i="1"/>
  <c r="I458" i="1"/>
  <c r="L458" i="1" s="1"/>
  <c r="J457" i="1"/>
  <c r="I457" i="1"/>
  <c r="L457" i="1" s="1"/>
  <c r="J456" i="1"/>
  <c r="I456" i="1"/>
  <c r="L456" i="1" s="1"/>
  <c r="J455" i="1"/>
  <c r="I455" i="1"/>
  <c r="L455" i="1" s="1"/>
  <c r="J454" i="1"/>
  <c r="I454" i="1"/>
  <c r="L454" i="1" s="1"/>
  <c r="J453" i="1"/>
  <c r="I453" i="1"/>
  <c r="L453" i="1" s="1"/>
  <c r="J452" i="1"/>
  <c r="I452" i="1"/>
  <c r="L452" i="1" s="1"/>
  <c r="J443" i="1"/>
  <c r="I443" i="1"/>
  <c r="L443" i="1" s="1"/>
  <c r="J442" i="1"/>
  <c r="I442" i="1"/>
  <c r="L442" i="1" s="1"/>
  <c r="J441" i="1"/>
  <c r="I441" i="1"/>
  <c r="L441" i="1" s="1"/>
  <c r="J440" i="1"/>
  <c r="I440" i="1"/>
  <c r="L440" i="1" s="1"/>
  <c r="J439" i="1"/>
  <c r="I439" i="1"/>
  <c r="L439" i="1" s="1"/>
  <c r="J435" i="1"/>
  <c r="I435" i="1"/>
  <c r="L435" i="1" s="1"/>
  <c r="J434" i="1"/>
  <c r="I434" i="1"/>
  <c r="L434" i="1" s="1"/>
  <c r="J433" i="1"/>
  <c r="I433" i="1"/>
  <c r="L433" i="1" s="1"/>
  <c r="J432" i="1"/>
  <c r="I432" i="1"/>
  <c r="L432" i="1" s="1"/>
  <c r="J431" i="1"/>
  <c r="I431" i="1"/>
  <c r="L431" i="1" s="1"/>
  <c r="J430" i="1"/>
  <c r="I430" i="1"/>
  <c r="L430" i="1" s="1"/>
  <c r="J429" i="1"/>
  <c r="I429" i="1"/>
  <c r="L429" i="1" s="1"/>
  <c r="J428" i="1"/>
  <c r="I428" i="1"/>
  <c r="L428" i="1" s="1"/>
  <c r="J427" i="1"/>
  <c r="I427" i="1"/>
  <c r="L427" i="1" s="1"/>
  <c r="J426" i="1"/>
  <c r="I426" i="1"/>
  <c r="L426" i="1" s="1"/>
  <c r="J425" i="1"/>
  <c r="I425" i="1"/>
  <c r="L425" i="1" s="1"/>
  <c r="J424" i="1"/>
  <c r="I424" i="1"/>
  <c r="L424" i="1" s="1"/>
  <c r="J421" i="1"/>
  <c r="I421" i="1"/>
  <c r="L421" i="1" s="1"/>
  <c r="J420" i="1"/>
  <c r="I420" i="1"/>
  <c r="L420" i="1" s="1"/>
  <c r="J419" i="1"/>
  <c r="I419" i="1"/>
  <c r="L419" i="1" s="1"/>
  <c r="J418" i="1"/>
  <c r="I418" i="1"/>
  <c r="L418" i="1" s="1"/>
  <c r="J415" i="1"/>
  <c r="I415" i="1"/>
  <c r="L415" i="1" s="1"/>
  <c r="J414" i="1"/>
  <c r="I414" i="1"/>
  <c r="L414" i="1" s="1"/>
  <c r="J413" i="1"/>
  <c r="I413" i="1"/>
  <c r="L413" i="1" s="1"/>
  <c r="J410" i="1"/>
  <c r="I410" i="1"/>
  <c r="L410" i="1" s="1"/>
  <c r="J409" i="1"/>
  <c r="I409" i="1"/>
  <c r="L409" i="1" s="1"/>
  <c r="J408" i="1"/>
  <c r="I408" i="1"/>
  <c r="L408" i="1" s="1"/>
  <c r="J407" i="1"/>
  <c r="I407" i="1"/>
  <c r="L407" i="1" s="1"/>
  <c r="J406" i="1"/>
  <c r="I406" i="1"/>
  <c r="L406" i="1" s="1"/>
  <c r="J405" i="1"/>
  <c r="I405" i="1"/>
  <c r="L405" i="1" s="1"/>
  <c r="J404" i="1"/>
  <c r="I404" i="1"/>
  <c r="L404" i="1" s="1"/>
  <c r="J403" i="1"/>
  <c r="I403" i="1"/>
  <c r="L403" i="1" s="1"/>
  <c r="J402" i="1"/>
  <c r="I402" i="1"/>
  <c r="L402" i="1" s="1"/>
  <c r="J401" i="1"/>
  <c r="I401" i="1"/>
  <c r="L401" i="1" s="1"/>
  <c r="J400" i="1"/>
  <c r="I400" i="1"/>
  <c r="L400" i="1" s="1"/>
  <c r="J399" i="1"/>
  <c r="I399" i="1"/>
  <c r="L399" i="1" s="1"/>
  <c r="L398" i="1"/>
  <c r="J398" i="1"/>
  <c r="I398" i="1"/>
  <c r="J397" i="1"/>
  <c r="I397" i="1"/>
  <c r="L397" i="1" s="1"/>
  <c r="L396" i="1"/>
  <c r="J396" i="1"/>
  <c r="I396" i="1"/>
  <c r="L395" i="1"/>
  <c r="J395" i="1"/>
  <c r="I395" i="1"/>
  <c r="L394" i="1"/>
  <c r="J394" i="1"/>
  <c r="I394" i="1"/>
  <c r="L393" i="1"/>
  <c r="J393" i="1"/>
  <c r="I393" i="1"/>
  <c r="J390" i="1"/>
  <c r="I390" i="1"/>
  <c r="L390" i="1" s="1"/>
  <c r="J389" i="1"/>
  <c r="I389" i="1"/>
  <c r="L389" i="1" s="1"/>
  <c r="J388" i="1"/>
  <c r="I388" i="1"/>
  <c r="L388" i="1" s="1"/>
  <c r="J387" i="1"/>
  <c r="I387" i="1"/>
  <c r="L387" i="1" s="1"/>
  <c r="J386" i="1"/>
  <c r="I386" i="1"/>
  <c r="L386" i="1" s="1"/>
  <c r="J385" i="1"/>
  <c r="I385" i="1"/>
  <c r="L385" i="1" s="1"/>
  <c r="J384" i="1"/>
  <c r="I384" i="1"/>
  <c r="L384" i="1" s="1"/>
  <c r="J383" i="1"/>
  <c r="I383" i="1"/>
  <c r="L383" i="1" s="1"/>
  <c r="J382" i="1"/>
  <c r="I382" i="1"/>
  <c r="L382" i="1" s="1"/>
  <c r="J381" i="1"/>
  <c r="I381" i="1"/>
  <c r="L381" i="1" s="1"/>
  <c r="J380" i="1"/>
  <c r="I380" i="1"/>
  <c r="L380" i="1" s="1"/>
  <c r="J379" i="1"/>
  <c r="I379" i="1"/>
  <c r="L379" i="1" s="1"/>
  <c r="J378" i="1"/>
  <c r="I378" i="1"/>
  <c r="L378" i="1" s="1"/>
  <c r="J377" i="1"/>
  <c r="I377" i="1"/>
  <c r="L377" i="1" s="1"/>
  <c r="J376" i="1"/>
  <c r="I376" i="1"/>
  <c r="L376" i="1" s="1"/>
  <c r="J375" i="1"/>
  <c r="I375" i="1"/>
  <c r="L375" i="1" s="1"/>
  <c r="J374" i="1"/>
  <c r="I374" i="1"/>
  <c r="L374" i="1" s="1"/>
  <c r="J373" i="1"/>
  <c r="I373" i="1"/>
  <c r="L373" i="1" s="1"/>
  <c r="J372" i="1"/>
  <c r="I372" i="1"/>
  <c r="L372" i="1" s="1"/>
  <c r="J371" i="1"/>
  <c r="I371" i="1"/>
  <c r="L371" i="1" s="1"/>
  <c r="J370" i="1"/>
  <c r="I370" i="1"/>
  <c r="L370" i="1" s="1"/>
  <c r="J369" i="1"/>
  <c r="I369" i="1"/>
  <c r="L369" i="1" s="1"/>
  <c r="J368" i="1"/>
  <c r="I368" i="1"/>
  <c r="L368" i="1" s="1"/>
  <c r="J367" i="1"/>
  <c r="I367" i="1"/>
  <c r="L367" i="1" s="1"/>
  <c r="J366" i="1"/>
  <c r="I366" i="1"/>
  <c r="L366" i="1" s="1"/>
  <c r="J365" i="1"/>
  <c r="I365" i="1"/>
  <c r="L365" i="1" s="1"/>
  <c r="J364" i="1"/>
  <c r="I364" i="1"/>
  <c r="L364" i="1" s="1"/>
  <c r="J363" i="1"/>
  <c r="I363" i="1"/>
  <c r="L363" i="1" s="1"/>
  <c r="J360" i="1"/>
  <c r="I360" i="1"/>
  <c r="L360" i="1" s="1"/>
  <c r="L359" i="1"/>
  <c r="J359" i="1"/>
  <c r="I359" i="1"/>
  <c r="J358" i="1"/>
  <c r="I358" i="1"/>
  <c r="L358" i="1" s="1"/>
  <c r="J355" i="1"/>
  <c r="I355" i="1"/>
  <c r="L355" i="1" s="1"/>
  <c r="J354" i="1"/>
  <c r="I354" i="1"/>
  <c r="L354" i="1" s="1"/>
  <c r="J353" i="1"/>
  <c r="I353" i="1"/>
  <c r="L353" i="1" s="1"/>
  <c r="J352" i="1"/>
  <c r="I352" i="1"/>
  <c r="L352" i="1" s="1"/>
  <c r="J351" i="1"/>
  <c r="I351" i="1"/>
  <c r="L351" i="1" s="1"/>
  <c r="J350" i="1"/>
  <c r="I350" i="1"/>
  <c r="L350" i="1" s="1"/>
  <c r="J349" i="1"/>
  <c r="I349" i="1"/>
  <c r="L349" i="1" s="1"/>
  <c r="J348" i="1"/>
  <c r="I348" i="1"/>
  <c r="L348" i="1" s="1"/>
  <c r="J347" i="1"/>
  <c r="I347" i="1"/>
  <c r="L347" i="1" s="1"/>
  <c r="J344" i="1"/>
  <c r="I344" i="1"/>
  <c r="L344" i="1" s="1"/>
  <c r="J343" i="1"/>
  <c r="I343" i="1"/>
  <c r="L343" i="1" s="1"/>
  <c r="J342" i="1"/>
  <c r="I342" i="1"/>
  <c r="L342" i="1" s="1"/>
  <c r="J341" i="1"/>
  <c r="I341" i="1"/>
  <c r="L341" i="1" s="1"/>
  <c r="J340" i="1"/>
  <c r="I340" i="1"/>
  <c r="L340" i="1" s="1"/>
  <c r="J339" i="1"/>
  <c r="I339" i="1"/>
  <c r="L339" i="1" s="1"/>
  <c r="J338" i="1"/>
  <c r="I338" i="1"/>
  <c r="L338" i="1" s="1"/>
  <c r="J337" i="1"/>
  <c r="I337" i="1"/>
  <c r="L337" i="1" s="1"/>
  <c r="J336" i="1"/>
  <c r="I336" i="1"/>
  <c r="L336" i="1" s="1"/>
  <c r="J335" i="1"/>
  <c r="I335" i="1"/>
  <c r="L335" i="1" s="1"/>
  <c r="J334" i="1"/>
  <c r="I334" i="1"/>
  <c r="L334" i="1" s="1"/>
  <c r="J333" i="1"/>
  <c r="I333" i="1"/>
  <c r="L333" i="1" s="1"/>
  <c r="J332" i="1"/>
  <c r="I332" i="1"/>
  <c r="L332" i="1" s="1"/>
  <c r="J331" i="1"/>
  <c r="I331" i="1"/>
  <c r="L331" i="1" s="1"/>
  <c r="J328" i="1"/>
  <c r="I328" i="1"/>
  <c r="L328" i="1" s="1"/>
  <c r="J327" i="1"/>
  <c r="I327" i="1"/>
  <c r="L327" i="1" s="1"/>
  <c r="J326" i="1"/>
  <c r="I326" i="1"/>
  <c r="L326" i="1" s="1"/>
  <c r="J325" i="1"/>
  <c r="I325" i="1"/>
  <c r="L325" i="1" s="1"/>
  <c r="J324" i="1"/>
  <c r="I324" i="1"/>
  <c r="L324" i="1" s="1"/>
  <c r="J323" i="1"/>
  <c r="I323" i="1"/>
  <c r="L323" i="1" s="1"/>
  <c r="J322" i="1"/>
  <c r="I322" i="1"/>
  <c r="L322" i="1" s="1"/>
  <c r="J319" i="1"/>
  <c r="I319" i="1"/>
  <c r="L319" i="1" s="1"/>
  <c r="J318" i="1"/>
  <c r="I318" i="1"/>
  <c r="L318" i="1" s="1"/>
  <c r="J314" i="1"/>
  <c r="I314" i="1"/>
  <c r="L314" i="1" s="1"/>
  <c r="J313" i="1"/>
  <c r="I313" i="1"/>
  <c r="L313" i="1" s="1"/>
  <c r="J312" i="1"/>
  <c r="I312" i="1"/>
  <c r="L312" i="1" s="1"/>
  <c r="J311" i="1"/>
  <c r="I311" i="1"/>
  <c r="L311" i="1" s="1"/>
  <c r="J310" i="1"/>
  <c r="I310" i="1"/>
  <c r="L310" i="1" s="1"/>
  <c r="J307" i="1"/>
  <c r="I307" i="1"/>
  <c r="L307" i="1" s="1"/>
  <c r="J306" i="1"/>
  <c r="I306" i="1"/>
  <c r="L306" i="1" s="1"/>
  <c r="J305" i="1"/>
  <c r="I305" i="1"/>
  <c r="L305" i="1" s="1"/>
  <c r="J304" i="1"/>
  <c r="I304" i="1"/>
  <c r="L304" i="1" s="1"/>
  <c r="J303" i="1"/>
  <c r="I303" i="1"/>
  <c r="L303" i="1" s="1"/>
  <c r="J302" i="1"/>
  <c r="I302" i="1"/>
  <c r="L302" i="1" s="1"/>
  <c r="J301" i="1"/>
  <c r="I301" i="1"/>
  <c r="L301" i="1" s="1"/>
  <c r="J300" i="1"/>
  <c r="I300" i="1"/>
  <c r="L300" i="1" s="1"/>
  <c r="J299" i="1"/>
  <c r="I299" i="1"/>
  <c r="L299" i="1" s="1"/>
  <c r="J298" i="1"/>
  <c r="I298" i="1"/>
  <c r="L298" i="1" s="1"/>
  <c r="J297" i="1"/>
  <c r="I297" i="1"/>
  <c r="L297" i="1" s="1"/>
  <c r="J296" i="1"/>
  <c r="I296" i="1"/>
  <c r="L296" i="1" s="1"/>
  <c r="J295" i="1"/>
  <c r="I295" i="1"/>
  <c r="L295" i="1" s="1"/>
  <c r="J294" i="1"/>
  <c r="I294" i="1"/>
  <c r="L294" i="1" s="1"/>
  <c r="J293" i="1"/>
  <c r="I293" i="1"/>
  <c r="L293" i="1" s="1"/>
  <c r="J292" i="1"/>
  <c r="I292" i="1"/>
  <c r="L292" i="1" s="1"/>
  <c r="J291" i="1"/>
  <c r="I291" i="1"/>
  <c r="L291" i="1" s="1"/>
  <c r="J290" i="1"/>
  <c r="I290" i="1"/>
  <c r="L290" i="1" s="1"/>
  <c r="J289" i="1"/>
  <c r="I289" i="1"/>
  <c r="L289" i="1" s="1"/>
  <c r="J288" i="1"/>
  <c r="I288" i="1"/>
  <c r="L288" i="1" s="1"/>
  <c r="J287" i="1"/>
  <c r="I287" i="1"/>
  <c r="L287" i="1" s="1"/>
  <c r="J284" i="1"/>
  <c r="I284" i="1"/>
  <c r="L284" i="1" s="1"/>
  <c r="J283" i="1"/>
  <c r="I283" i="1"/>
  <c r="L283" i="1" s="1"/>
  <c r="J282" i="1"/>
  <c r="I282" i="1"/>
  <c r="L282" i="1" s="1"/>
  <c r="J281" i="1"/>
  <c r="I281" i="1"/>
  <c r="L281" i="1" s="1"/>
  <c r="J280" i="1"/>
  <c r="I280" i="1"/>
  <c r="L280" i="1" s="1"/>
  <c r="J279" i="1"/>
  <c r="I279" i="1"/>
  <c r="L279" i="1" s="1"/>
  <c r="J278" i="1"/>
  <c r="I278" i="1"/>
  <c r="L278" i="1" s="1"/>
  <c r="J277" i="1"/>
  <c r="I277" i="1"/>
  <c r="L277" i="1" s="1"/>
  <c r="J276" i="1"/>
  <c r="I276" i="1"/>
  <c r="L276" i="1" s="1"/>
  <c r="J275" i="1"/>
  <c r="I275" i="1"/>
  <c r="L275" i="1" s="1"/>
  <c r="J274" i="1"/>
  <c r="I274" i="1"/>
  <c r="L274" i="1" s="1"/>
  <c r="J273" i="1"/>
  <c r="I273" i="1"/>
  <c r="L273" i="1" s="1"/>
  <c r="J272" i="1"/>
  <c r="I272" i="1"/>
  <c r="L272" i="1" s="1"/>
  <c r="J269" i="1"/>
  <c r="I269" i="1"/>
  <c r="L269" i="1" s="1"/>
  <c r="J268" i="1"/>
  <c r="I268" i="1"/>
  <c r="L268" i="1" s="1"/>
  <c r="J267" i="1"/>
  <c r="I267" i="1"/>
  <c r="L267" i="1" s="1"/>
  <c r="J266" i="1"/>
  <c r="I266" i="1"/>
  <c r="L266" i="1" s="1"/>
  <c r="J265" i="1"/>
  <c r="I265" i="1"/>
  <c r="L265" i="1" s="1"/>
  <c r="J264" i="1"/>
  <c r="I264" i="1"/>
  <c r="L264" i="1" s="1"/>
  <c r="J263" i="1"/>
  <c r="I263" i="1"/>
  <c r="L263" i="1" s="1"/>
  <c r="J262" i="1"/>
  <c r="I262" i="1"/>
  <c r="L262" i="1" s="1"/>
  <c r="J261" i="1"/>
  <c r="I261" i="1"/>
  <c r="L261" i="1" s="1"/>
  <c r="J260" i="1"/>
  <c r="I260" i="1"/>
  <c r="L260" i="1" s="1"/>
  <c r="J259" i="1"/>
  <c r="I259" i="1"/>
  <c r="L259" i="1" s="1"/>
  <c r="J258" i="1"/>
  <c r="I258" i="1"/>
  <c r="L258" i="1" s="1"/>
  <c r="J257" i="1"/>
  <c r="I257" i="1"/>
  <c r="L257" i="1" s="1"/>
  <c r="J254" i="1"/>
  <c r="I254" i="1"/>
  <c r="L254" i="1" s="1"/>
  <c r="J253" i="1"/>
  <c r="I253" i="1"/>
  <c r="L253" i="1" s="1"/>
  <c r="J252" i="1"/>
  <c r="I252" i="1"/>
  <c r="L252" i="1" s="1"/>
  <c r="J251" i="1"/>
  <c r="I251" i="1"/>
  <c r="L251" i="1" s="1"/>
  <c r="J250" i="1"/>
  <c r="I250" i="1"/>
  <c r="L250" i="1" s="1"/>
  <c r="J247" i="1"/>
  <c r="I247" i="1"/>
  <c r="L247" i="1" s="1"/>
  <c r="J246" i="1"/>
  <c r="I246" i="1"/>
  <c r="L246" i="1" s="1"/>
  <c r="J245" i="1"/>
  <c r="I245" i="1"/>
  <c r="L245" i="1" s="1"/>
  <c r="J244" i="1"/>
  <c r="I244" i="1"/>
  <c r="L244" i="1" s="1"/>
  <c r="J243" i="1"/>
  <c r="I243" i="1"/>
  <c r="L243" i="1" s="1"/>
  <c r="J242" i="1"/>
  <c r="I242" i="1"/>
  <c r="L242" i="1" s="1"/>
  <c r="J241" i="1"/>
  <c r="I241" i="1"/>
  <c r="L241" i="1" s="1"/>
  <c r="J240" i="1"/>
  <c r="I240" i="1"/>
  <c r="L240" i="1" s="1"/>
  <c r="J239" i="1"/>
  <c r="I239" i="1"/>
  <c r="L239" i="1" s="1"/>
  <c r="J238" i="1"/>
  <c r="I238" i="1"/>
  <c r="L238" i="1" s="1"/>
  <c r="J237" i="1"/>
  <c r="I237" i="1"/>
  <c r="L237" i="1" s="1"/>
  <c r="J236" i="1"/>
  <c r="I236" i="1"/>
  <c r="L236" i="1" s="1"/>
  <c r="J235" i="1"/>
  <c r="I235" i="1"/>
  <c r="L235" i="1" s="1"/>
  <c r="J234" i="1"/>
  <c r="I234" i="1"/>
  <c r="L234" i="1" s="1"/>
  <c r="J233" i="1"/>
  <c r="I233" i="1"/>
  <c r="L233" i="1" s="1"/>
  <c r="J232" i="1"/>
  <c r="I232" i="1"/>
  <c r="L232" i="1" s="1"/>
  <c r="J231" i="1"/>
  <c r="I231" i="1"/>
  <c r="L231" i="1" s="1"/>
  <c r="J230" i="1"/>
  <c r="I230" i="1"/>
  <c r="L230" i="1" s="1"/>
  <c r="J229" i="1"/>
  <c r="I229" i="1"/>
  <c r="L229" i="1" s="1"/>
  <c r="J226" i="1"/>
  <c r="I226" i="1"/>
  <c r="L226" i="1" s="1"/>
  <c r="J225" i="1"/>
  <c r="I225" i="1"/>
  <c r="L225" i="1" s="1"/>
  <c r="J224" i="1"/>
  <c r="I224" i="1"/>
  <c r="L224" i="1" s="1"/>
  <c r="J223" i="1"/>
  <c r="I223" i="1"/>
  <c r="L223" i="1" s="1"/>
  <c r="J222" i="1"/>
  <c r="I222" i="1"/>
  <c r="L222" i="1" s="1"/>
  <c r="J221" i="1"/>
  <c r="I221" i="1"/>
  <c r="L221" i="1" s="1"/>
  <c r="J220" i="1"/>
  <c r="I220" i="1"/>
  <c r="L220" i="1" s="1"/>
  <c r="J219" i="1"/>
  <c r="I219" i="1"/>
  <c r="L219" i="1" s="1"/>
  <c r="J218" i="1"/>
  <c r="I218" i="1"/>
  <c r="L218" i="1" s="1"/>
  <c r="J217" i="1"/>
  <c r="I217" i="1"/>
  <c r="L217" i="1" s="1"/>
  <c r="J216" i="1"/>
  <c r="I216" i="1"/>
  <c r="L216" i="1" s="1"/>
  <c r="J215" i="1"/>
  <c r="I215" i="1"/>
  <c r="L215" i="1" s="1"/>
  <c r="J214" i="1"/>
  <c r="I214" i="1"/>
  <c r="L214" i="1" s="1"/>
  <c r="J213" i="1"/>
  <c r="I213" i="1"/>
  <c r="L213" i="1" s="1"/>
  <c r="J210" i="1"/>
  <c r="I210" i="1"/>
  <c r="L210" i="1" s="1"/>
  <c r="J209" i="1"/>
  <c r="I209" i="1"/>
  <c r="L209" i="1" s="1"/>
  <c r="J208" i="1"/>
  <c r="I208" i="1"/>
  <c r="L208" i="1" s="1"/>
  <c r="J207" i="1"/>
  <c r="I207" i="1"/>
  <c r="L207" i="1" s="1"/>
  <c r="J206" i="1"/>
  <c r="I206" i="1"/>
  <c r="L206" i="1" s="1"/>
  <c r="J205" i="1"/>
  <c r="I205" i="1"/>
  <c r="L205" i="1" s="1"/>
  <c r="J204" i="1"/>
  <c r="I204" i="1"/>
  <c r="L204" i="1" s="1"/>
  <c r="J203" i="1"/>
  <c r="I203" i="1"/>
  <c r="L203" i="1" s="1"/>
  <c r="J202" i="1"/>
  <c r="I202" i="1"/>
  <c r="L202" i="1" s="1"/>
  <c r="J201" i="1"/>
  <c r="I201" i="1"/>
  <c r="L201" i="1" s="1"/>
  <c r="J200" i="1"/>
  <c r="I200" i="1"/>
  <c r="L200" i="1" s="1"/>
  <c r="J199" i="1"/>
  <c r="I199" i="1"/>
  <c r="L199" i="1" s="1"/>
  <c r="J198" i="1"/>
  <c r="I198" i="1"/>
  <c r="L198" i="1" s="1"/>
  <c r="J197" i="1"/>
  <c r="I197" i="1"/>
  <c r="L197" i="1" s="1"/>
  <c r="J196" i="1"/>
  <c r="I196" i="1"/>
  <c r="L196" i="1" s="1"/>
  <c r="J195" i="1"/>
  <c r="I195" i="1"/>
  <c r="L195" i="1" s="1"/>
  <c r="J194" i="1"/>
  <c r="I194" i="1"/>
  <c r="L194" i="1" s="1"/>
  <c r="J193" i="1"/>
  <c r="I193" i="1"/>
  <c r="L193" i="1" s="1"/>
  <c r="J192" i="1"/>
  <c r="I192" i="1"/>
  <c r="L192" i="1" s="1"/>
  <c r="J191" i="1"/>
  <c r="I191" i="1"/>
  <c r="L191" i="1" s="1"/>
  <c r="J190" i="1"/>
  <c r="I190" i="1"/>
  <c r="L190" i="1" s="1"/>
  <c r="J189" i="1"/>
  <c r="I189" i="1"/>
  <c r="L189" i="1" s="1"/>
  <c r="J188" i="1"/>
  <c r="I188" i="1"/>
  <c r="L188" i="1" s="1"/>
  <c r="J187" i="1"/>
  <c r="I187" i="1"/>
  <c r="L187" i="1" s="1"/>
  <c r="J186" i="1"/>
  <c r="I186" i="1"/>
  <c r="L186" i="1" s="1"/>
  <c r="J185" i="1"/>
  <c r="I185" i="1"/>
  <c r="L185" i="1" s="1"/>
  <c r="J184" i="1"/>
  <c r="I184" i="1"/>
  <c r="L184" i="1" s="1"/>
  <c r="J183" i="1"/>
  <c r="I183" i="1"/>
  <c r="L183" i="1" s="1"/>
  <c r="J182" i="1"/>
  <c r="I182" i="1"/>
  <c r="L182" i="1" s="1"/>
  <c r="J181" i="1"/>
  <c r="I181" i="1"/>
  <c r="L181" i="1" s="1"/>
  <c r="J180" i="1"/>
  <c r="I180" i="1"/>
  <c r="L180" i="1" s="1"/>
  <c r="J179" i="1"/>
  <c r="I179" i="1"/>
  <c r="L179" i="1" s="1"/>
  <c r="J178" i="1"/>
  <c r="I178" i="1"/>
  <c r="L178" i="1" s="1"/>
  <c r="J177" i="1"/>
  <c r="I177" i="1"/>
  <c r="L177" i="1" s="1"/>
  <c r="J176" i="1"/>
  <c r="I176" i="1"/>
  <c r="L176" i="1" s="1"/>
  <c r="J175" i="1"/>
  <c r="I175" i="1"/>
  <c r="L175" i="1" s="1"/>
  <c r="J174" i="1"/>
  <c r="I174" i="1"/>
  <c r="L174" i="1" s="1"/>
  <c r="J173" i="1"/>
  <c r="I173" i="1"/>
  <c r="L173" i="1" s="1"/>
  <c r="J172" i="1"/>
  <c r="I172" i="1"/>
  <c r="L172" i="1" s="1"/>
  <c r="J171" i="1"/>
  <c r="I171" i="1"/>
  <c r="L171" i="1" s="1"/>
  <c r="J170" i="1"/>
  <c r="I170" i="1"/>
  <c r="L170" i="1" s="1"/>
  <c r="J169" i="1"/>
  <c r="I169" i="1"/>
  <c r="L169" i="1" s="1"/>
  <c r="J168" i="1"/>
  <c r="I168" i="1"/>
  <c r="L168" i="1" s="1"/>
  <c r="J167" i="1"/>
  <c r="I167" i="1"/>
  <c r="L167" i="1" s="1"/>
  <c r="J164" i="1"/>
  <c r="I164" i="1"/>
  <c r="L164" i="1" s="1"/>
  <c r="J163" i="1"/>
  <c r="I163" i="1"/>
  <c r="L163" i="1" s="1"/>
  <c r="J162" i="1"/>
  <c r="I162" i="1"/>
  <c r="L162" i="1" s="1"/>
  <c r="J161" i="1"/>
  <c r="I161" i="1"/>
  <c r="L161" i="1" s="1"/>
  <c r="J160" i="1"/>
  <c r="I160" i="1"/>
  <c r="L160" i="1" s="1"/>
  <c r="J159" i="1"/>
  <c r="I159" i="1"/>
  <c r="L159" i="1" s="1"/>
  <c r="J158" i="1"/>
  <c r="I158" i="1"/>
  <c r="L158" i="1" s="1"/>
  <c r="J157" i="1"/>
  <c r="I157" i="1"/>
  <c r="L157" i="1" s="1"/>
  <c r="J156" i="1"/>
  <c r="I156" i="1"/>
  <c r="L156" i="1" s="1"/>
  <c r="J155" i="1"/>
  <c r="I155" i="1"/>
  <c r="L155" i="1" s="1"/>
  <c r="J154" i="1"/>
  <c r="I154" i="1"/>
  <c r="L154" i="1" s="1"/>
  <c r="J153" i="1"/>
  <c r="I153" i="1"/>
  <c r="L153" i="1" s="1"/>
  <c r="J152" i="1"/>
  <c r="I152" i="1"/>
  <c r="L152" i="1" s="1"/>
  <c r="J151" i="1"/>
  <c r="I151" i="1"/>
  <c r="L151" i="1" s="1"/>
  <c r="J150" i="1"/>
  <c r="I150" i="1"/>
  <c r="L150" i="1" s="1"/>
  <c r="J149" i="1"/>
  <c r="I149" i="1"/>
  <c r="L149" i="1" s="1"/>
  <c r="J148" i="1"/>
  <c r="I148" i="1"/>
  <c r="L148" i="1" s="1"/>
  <c r="J147" i="1"/>
  <c r="I147" i="1"/>
  <c r="L147" i="1" s="1"/>
  <c r="J146" i="1"/>
  <c r="I146" i="1"/>
  <c r="L146" i="1" s="1"/>
  <c r="J145" i="1"/>
  <c r="I145" i="1"/>
  <c r="L145" i="1" s="1"/>
  <c r="J144" i="1"/>
  <c r="I144" i="1"/>
  <c r="L144" i="1" s="1"/>
  <c r="J143" i="1"/>
  <c r="I143" i="1"/>
  <c r="L143" i="1" s="1"/>
  <c r="J142" i="1"/>
  <c r="I142" i="1"/>
  <c r="L142" i="1" s="1"/>
  <c r="J141" i="1"/>
  <c r="I141" i="1"/>
  <c r="L141" i="1" s="1"/>
  <c r="J140" i="1"/>
  <c r="I140" i="1"/>
  <c r="L140" i="1" s="1"/>
  <c r="J139" i="1"/>
  <c r="I139" i="1"/>
  <c r="L139" i="1" s="1"/>
  <c r="J138" i="1"/>
  <c r="I138" i="1"/>
  <c r="L138" i="1" s="1"/>
  <c r="J137" i="1"/>
  <c r="I137" i="1"/>
  <c r="L137" i="1" s="1"/>
  <c r="J136" i="1"/>
  <c r="I136" i="1"/>
  <c r="L136" i="1" s="1"/>
  <c r="J135" i="1"/>
  <c r="I135" i="1"/>
  <c r="L135" i="1" s="1"/>
  <c r="J134" i="1"/>
  <c r="I134" i="1"/>
  <c r="L134" i="1" s="1"/>
  <c r="J133" i="1"/>
  <c r="I133" i="1"/>
  <c r="L133" i="1" s="1"/>
  <c r="J132" i="1"/>
  <c r="I132" i="1"/>
  <c r="L132" i="1" s="1"/>
  <c r="J131" i="1"/>
  <c r="I131" i="1"/>
  <c r="L131" i="1" s="1"/>
  <c r="J130" i="1"/>
  <c r="I130" i="1"/>
  <c r="L130" i="1" s="1"/>
  <c r="J129" i="1"/>
  <c r="I129" i="1"/>
  <c r="L129" i="1" s="1"/>
  <c r="J128" i="1"/>
  <c r="I128" i="1"/>
  <c r="L128" i="1" s="1"/>
  <c r="J127" i="1"/>
  <c r="I127" i="1"/>
  <c r="L127" i="1" s="1"/>
  <c r="J126" i="1"/>
  <c r="I126" i="1"/>
  <c r="L126" i="1" s="1"/>
  <c r="J125" i="1"/>
  <c r="I125" i="1"/>
  <c r="L125" i="1" s="1"/>
  <c r="J124" i="1"/>
  <c r="I124" i="1"/>
  <c r="L124" i="1" s="1"/>
  <c r="J123" i="1"/>
  <c r="I123" i="1"/>
  <c r="L123" i="1" s="1"/>
  <c r="J122" i="1"/>
  <c r="I122" i="1"/>
  <c r="L122" i="1" s="1"/>
  <c r="J121" i="1"/>
  <c r="I121" i="1"/>
  <c r="L121" i="1" s="1"/>
  <c r="J120" i="1"/>
  <c r="I120" i="1"/>
  <c r="L120" i="1" s="1"/>
  <c r="J119" i="1"/>
  <c r="I119" i="1"/>
  <c r="L119" i="1" s="1"/>
  <c r="J118" i="1"/>
  <c r="I118" i="1"/>
  <c r="L118" i="1" s="1"/>
  <c r="J117" i="1"/>
  <c r="I117" i="1"/>
  <c r="L117" i="1" s="1"/>
  <c r="J114" i="1"/>
  <c r="I114" i="1"/>
  <c r="L114" i="1" s="1"/>
  <c r="J113" i="1"/>
  <c r="I113" i="1"/>
  <c r="L113" i="1" s="1"/>
  <c r="J112" i="1"/>
  <c r="I112" i="1"/>
  <c r="L112" i="1" s="1"/>
  <c r="J111" i="1"/>
  <c r="I111" i="1"/>
  <c r="L111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97" i="1"/>
  <c r="J95" i="1"/>
  <c r="J94" i="1" s="1"/>
  <c r="I95" i="1"/>
  <c r="L95" i="1" s="1"/>
  <c r="L94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L74" i="1"/>
  <c r="J74" i="1"/>
  <c r="I74" i="1"/>
  <c r="L73" i="1"/>
  <c r="J73" i="1"/>
  <c r="I73" i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28" i="1"/>
  <c r="I28" i="1"/>
  <c r="L28" i="1" s="1"/>
  <c r="J27" i="1"/>
  <c r="I27" i="1"/>
  <c r="L27" i="1" s="1"/>
  <c r="L26" i="1"/>
  <c r="J26" i="1"/>
  <c r="I26" i="1"/>
  <c r="L25" i="1"/>
  <c r="J25" i="1"/>
  <c r="I25" i="1"/>
  <c r="J24" i="1"/>
  <c r="I24" i="1"/>
  <c r="L24" i="1" s="1"/>
  <c r="J23" i="1"/>
  <c r="I23" i="1"/>
  <c r="L23" i="1" s="1"/>
  <c r="L22" i="1"/>
  <c r="J22" i="1"/>
  <c r="I22" i="1"/>
  <c r="L21" i="1"/>
  <c r="J21" i="1"/>
  <c r="I21" i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L12" i="1"/>
  <c r="J12" i="1"/>
  <c r="I12" i="1"/>
  <c r="L11" i="1"/>
  <c r="J11" i="1"/>
  <c r="I11" i="1"/>
  <c r="L538" i="1" l="1"/>
  <c r="L548" i="1"/>
  <c r="J317" i="1"/>
  <c r="J412" i="1"/>
  <c r="J228" i="1"/>
  <c r="J256" i="1"/>
  <c r="J357" i="1"/>
  <c r="J451" i="1"/>
  <c r="J471" i="1"/>
  <c r="J523" i="1"/>
  <c r="J575" i="1"/>
  <c r="L649" i="1"/>
  <c r="L678" i="1"/>
  <c r="J76" i="1"/>
  <c r="J249" i="1"/>
  <c r="J309" i="1"/>
  <c r="J346" i="1"/>
  <c r="J417" i="1"/>
  <c r="J423" i="1"/>
  <c r="J438" i="1"/>
  <c r="J460" i="1"/>
  <c r="J492" i="1"/>
  <c r="J564" i="1"/>
  <c r="J615" i="1"/>
  <c r="J621" i="1"/>
  <c r="L665" i="1"/>
  <c r="J697" i="1"/>
  <c r="J31" i="1"/>
  <c r="J362" i="1"/>
  <c r="J392" i="1"/>
  <c r="L471" i="1"/>
  <c r="L523" i="1"/>
  <c r="L575" i="1"/>
  <c r="J649" i="1"/>
  <c r="J665" i="1"/>
  <c r="J678" i="1"/>
  <c r="J271" i="1"/>
  <c r="J330" i="1"/>
  <c r="J538" i="1"/>
  <c r="J548" i="1"/>
  <c r="L625" i="1"/>
  <c r="L673" i="1"/>
  <c r="J48" i="1"/>
  <c r="L591" i="1"/>
  <c r="L598" i="1"/>
  <c r="L604" i="1"/>
  <c r="J625" i="1"/>
  <c r="J673" i="1"/>
  <c r="J106" i="1"/>
  <c r="J116" i="1"/>
  <c r="J166" i="1"/>
  <c r="J212" i="1"/>
  <c r="J286" i="1"/>
  <c r="J321" i="1"/>
  <c r="J591" i="1"/>
  <c r="J598" i="1"/>
  <c r="J604" i="1"/>
  <c r="J687" i="1"/>
  <c r="L702" i="1"/>
  <c r="J10" i="1"/>
  <c r="L460" i="1"/>
  <c r="L492" i="1"/>
  <c r="L564" i="1"/>
  <c r="L615" i="1"/>
  <c r="L621" i="1"/>
  <c r="L687" i="1"/>
  <c r="L697" i="1"/>
  <c r="J445" i="1"/>
  <c r="K639" i="1"/>
  <c r="K643" i="1"/>
  <c r="L412" i="1"/>
  <c r="L451" i="1"/>
  <c r="L417" i="1"/>
  <c r="L423" i="1"/>
  <c r="L438" i="1"/>
  <c r="L317" i="1"/>
  <c r="L357" i="1"/>
  <c r="L362" i="1"/>
  <c r="L392" i="1"/>
  <c r="L271" i="1"/>
  <c r="L309" i="1"/>
  <c r="L330" i="1"/>
  <c r="L286" i="1"/>
  <c r="L321" i="1"/>
  <c r="L346" i="1"/>
  <c r="L256" i="1"/>
  <c r="K652" i="1"/>
  <c r="L249" i="1"/>
  <c r="L228" i="1"/>
  <c r="L166" i="1"/>
  <c r="L212" i="1"/>
  <c r="L116" i="1"/>
  <c r="L106" i="1"/>
  <c r="K504" i="1"/>
  <c r="L97" i="1"/>
  <c r="K508" i="1"/>
  <c r="K512" i="1"/>
  <c r="K58" i="1"/>
  <c r="K283" i="1"/>
  <c r="K289" i="1"/>
  <c r="K293" i="1"/>
  <c r="K297" i="1"/>
  <c r="K301" i="1"/>
  <c r="K305" i="1"/>
  <c r="K403" i="1"/>
  <c r="K407" i="1"/>
  <c r="K413" i="1"/>
  <c r="K419" i="1"/>
  <c r="K425" i="1"/>
  <c r="K433" i="1"/>
  <c r="K440" i="1"/>
  <c r="L76" i="1"/>
  <c r="K274" i="1"/>
  <c r="K282" i="1"/>
  <c r="K288" i="1"/>
  <c r="K292" i="1"/>
  <c r="K296" i="1"/>
  <c r="K300" i="1"/>
  <c r="K304" i="1"/>
  <c r="K310" i="1"/>
  <c r="K406" i="1"/>
  <c r="K509" i="1"/>
  <c r="K513" i="1"/>
  <c r="K521" i="1"/>
  <c r="K650" i="1"/>
  <c r="K657" i="1"/>
  <c r="K661" i="1"/>
  <c r="L48" i="1"/>
  <c r="K431" i="1"/>
  <c r="K435" i="1"/>
  <c r="L10" i="1"/>
  <c r="L31" i="1"/>
  <c r="K88" i="1"/>
  <c r="K92" i="1"/>
  <c r="K366" i="1"/>
  <c r="K62" i="1"/>
  <c r="K19" i="1"/>
  <c r="K194" i="1"/>
  <c r="K456" i="1"/>
  <c r="K476" i="1"/>
  <c r="K514" i="1"/>
  <c r="K656" i="1"/>
  <c r="K660" i="1"/>
  <c r="K666" i="1"/>
  <c r="K60" i="1"/>
  <c r="K64" i="1"/>
  <c r="K68" i="1"/>
  <c r="K72" i="1"/>
  <c r="K369" i="1"/>
  <c r="K34" i="1"/>
  <c r="K213" i="1"/>
  <c r="K239" i="1"/>
  <c r="K272" i="1"/>
  <c r="K441" i="1"/>
  <c r="K122" i="1"/>
  <c r="K138" i="1"/>
  <c r="K142" i="1"/>
  <c r="K154" i="1"/>
  <c r="K162" i="1"/>
  <c r="K168" i="1"/>
  <c r="K172" i="1"/>
  <c r="K176" i="1"/>
  <c r="K188" i="1"/>
  <c r="K247" i="1"/>
  <c r="K385" i="1"/>
  <c r="K570" i="1"/>
  <c r="K576" i="1"/>
  <c r="K580" i="1"/>
  <c r="K588" i="1"/>
  <c r="K607" i="1"/>
  <c r="K390" i="1"/>
  <c r="K311" i="1"/>
  <c r="K318" i="1"/>
  <c r="K324" i="1"/>
  <c r="K328" i="1"/>
  <c r="K12" i="1"/>
  <c r="K600" i="1"/>
  <c r="K91" i="1"/>
  <c r="K585" i="1"/>
  <c r="K163" i="1"/>
  <c r="K214" i="1"/>
  <c r="K240" i="1"/>
  <c r="K408" i="1"/>
  <c r="K420" i="1"/>
  <c r="K667" i="1"/>
  <c r="K671" i="1"/>
  <c r="K679" i="1"/>
  <c r="K562" i="1"/>
  <c r="K586" i="1"/>
  <c r="K128" i="1"/>
  <c r="K264" i="1"/>
  <c r="K382" i="1"/>
  <c r="K409" i="1"/>
  <c r="K415" i="1"/>
  <c r="K421" i="1"/>
  <c r="K453" i="1"/>
  <c r="K463" i="1"/>
  <c r="K473" i="1"/>
  <c r="K630" i="1"/>
  <c r="K634" i="1"/>
  <c r="K638" i="1"/>
  <c r="K442" i="1"/>
  <c r="K542" i="1"/>
  <c r="K560" i="1"/>
  <c r="K18" i="1"/>
  <c r="K153" i="1"/>
  <c r="K161" i="1"/>
  <c r="K167" i="1"/>
  <c r="K171" i="1"/>
  <c r="K175" i="1"/>
  <c r="K187" i="1"/>
  <c r="K202" i="1"/>
  <c r="K230" i="1"/>
  <c r="K238" i="1"/>
  <c r="K410" i="1"/>
  <c r="K418" i="1"/>
  <c r="K647" i="1"/>
  <c r="K655" i="1"/>
  <c r="K669" i="1"/>
  <c r="K675" i="1"/>
  <c r="K695" i="1"/>
  <c r="K694" i="1" s="1"/>
  <c r="K61" i="1"/>
  <c r="K65" i="1"/>
  <c r="K86" i="1"/>
  <c r="K108" i="1"/>
  <c r="K280" i="1"/>
  <c r="K284" i="1"/>
  <c r="K290" i="1"/>
  <c r="K294" i="1"/>
  <c r="K298" i="1"/>
  <c r="K302" i="1"/>
  <c r="K306" i="1"/>
  <c r="K312" i="1"/>
  <c r="K319" i="1"/>
  <c r="K325" i="1"/>
  <c r="K432" i="1"/>
  <c r="K439" i="1"/>
  <c r="K511" i="1"/>
  <c r="K515" i="1"/>
  <c r="K525" i="1"/>
  <c r="K529" i="1"/>
  <c r="K584" i="1"/>
  <c r="K201" i="1"/>
  <c r="K246" i="1"/>
  <c r="K374" i="1"/>
  <c r="K401" i="1"/>
  <c r="K481" i="1"/>
  <c r="K532" i="1"/>
  <c r="K573" i="1"/>
  <c r="K579" i="1"/>
  <c r="K599" i="1"/>
  <c r="K612" i="1"/>
  <c r="K618" i="1"/>
  <c r="K629" i="1"/>
  <c r="K653" i="1"/>
  <c r="K684" i="1"/>
  <c r="K37" i="1"/>
  <c r="K25" i="1"/>
  <c r="K210" i="1"/>
  <c r="K331" i="1"/>
  <c r="K339" i="1"/>
  <c r="K349" i="1"/>
  <c r="K462" i="1"/>
  <c r="K685" i="1"/>
  <c r="K23" i="1"/>
  <c r="K32" i="1"/>
  <c r="K36" i="1"/>
  <c r="K82" i="1"/>
  <c r="K200" i="1"/>
  <c r="K203" i="1"/>
  <c r="K220" i="1"/>
  <c r="K250" i="1"/>
  <c r="K336" i="1"/>
  <c r="K354" i="1"/>
  <c r="K373" i="1"/>
  <c r="K399" i="1"/>
  <c r="K428" i="1"/>
  <c r="K480" i="1"/>
  <c r="K505" i="1"/>
  <c r="K530" i="1"/>
  <c r="K534" i="1"/>
  <c r="K540" i="1"/>
  <c r="K549" i="1"/>
  <c r="K553" i="1"/>
  <c r="K601" i="1"/>
  <c r="K631" i="1"/>
  <c r="K651" i="1"/>
  <c r="K680" i="1"/>
  <c r="K27" i="1"/>
  <c r="K13" i="1"/>
  <c r="K17" i="1"/>
  <c r="K24" i="1"/>
  <c r="K33" i="1"/>
  <c r="K126" i="1"/>
  <c r="K130" i="1"/>
  <c r="K134" i="1"/>
  <c r="K197" i="1"/>
  <c r="K217" i="1"/>
  <c r="K221" i="1"/>
  <c r="K341" i="1"/>
  <c r="K389" i="1"/>
  <c r="K400" i="1"/>
  <c r="K429" i="1"/>
  <c r="K506" i="1"/>
  <c r="K572" i="1"/>
  <c r="K602" i="1"/>
  <c r="K14" i="1"/>
  <c r="K26" i="1"/>
  <c r="K112" i="1"/>
  <c r="K118" i="1"/>
  <c r="K147" i="1"/>
  <c r="K178" i="1"/>
  <c r="K232" i="1"/>
  <c r="K242" i="1"/>
  <c r="K254" i="1"/>
  <c r="K260" i="1"/>
  <c r="K268" i="1"/>
  <c r="K277" i="1"/>
  <c r="K379" i="1"/>
  <c r="K430" i="1"/>
  <c r="K468" i="1"/>
  <c r="K484" i="1"/>
  <c r="K494" i="1"/>
  <c r="K498" i="1"/>
  <c r="K501" i="1"/>
  <c r="K551" i="1"/>
  <c r="K571" i="1"/>
  <c r="K577" i="1"/>
  <c r="K581" i="1"/>
  <c r="K610" i="1"/>
  <c r="K689" i="1"/>
  <c r="K11" i="1"/>
  <c r="K41" i="1"/>
  <c r="K45" i="1"/>
  <c r="K78" i="1"/>
  <c r="K113" i="1"/>
  <c r="K144" i="1"/>
  <c r="K158" i="1"/>
  <c r="K179" i="1"/>
  <c r="K183" i="1"/>
  <c r="K233" i="1"/>
  <c r="K257" i="1"/>
  <c r="K261" i="1"/>
  <c r="K335" i="1"/>
  <c r="K465" i="1"/>
  <c r="K495" i="1"/>
  <c r="K520" i="1"/>
  <c r="K552" i="1"/>
  <c r="K622" i="1"/>
  <c r="K42" i="1"/>
  <c r="K49" i="1"/>
  <c r="K73" i="1"/>
  <c r="K79" i="1"/>
  <c r="K110" i="1"/>
  <c r="K180" i="1"/>
  <c r="K184" i="1"/>
  <c r="K191" i="1"/>
  <c r="K262" i="1"/>
  <c r="K266" i="1"/>
  <c r="K275" i="1"/>
  <c r="K279" i="1"/>
  <c r="K363" i="1"/>
  <c r="K377" i="1"/>
  <c r="K466" i="1"/>
  <c r="K486" i="1"/>
  <c r="K539" i="1"/>
  <c r="K566" i="1"/>
  <c r="K582" i="1"/>
  <c r="K611" i="1"/>
  <c r="K632" i="1"/>
  <c r="K654" i="1"/>
  <c r="K683" i="1"/>
  <c r="K690" i="1"/>
  <c r="K16" i="1"/>
  <c r="K35" i="1"/>
  <c r="K90" i="1"/>
  <c r="K131" i="1"/>
  <c r="K160" i="1"/>
  <c r="K195" i="1"/>
  <c r="K199" i="1"/>
  <c r="K222" i="1"/>
  <c r="K244" i="1"/>
  <c r="K39" i="1"/>
  <c r="K43" i="1"/>
  <c r="K56" i="1"/>
  <c r="K146" i="1"/>
  <c r="K150" i="1"/>
  <c r="K157" i="1"/>
  <c r="K181" i="1"/>
  <c r="K206" i="1"/>
  <c r="K231" i="1"/>
  <c r="K253" i="1"/>
  <c r="K259" i="1"/>
  <c r="K267" i="1"/>
  <c r="K276" i="1"/>
  <c r="K344" i="1"/>
  <c r="K353" i="1"/>
  <c r="K393" i="1"/>
  <c r="K483" i="1"/>
  <c r="K493" i="1"/>
  <c r="K544" i="1"/>
  <c r="K550" i="1"/>
  <c r="K554" i="1"/>
  <c r="K558" i="1"/>
  <c r="K561" i="1"/>
  <c r="K593" i="1"/>
  <c r="K609" i="1"/>
  <c r="K662" i="1"/>
  <c r="K681" i="1"/>
  <c r="K192" i="1"/>
  <c r="K541" i="1"/>
  <c r="K637" i="1"/>
  <c r="K645" i="1"/>
  <c r="K659" i="1"/>
  <c r="K691" i="1"/>
  <c r="K22" i="1"/>
  <c r="K226" i="1"/>
  <c r="K314" i="1"/>
  <c r="K323" i="1"/>
  <c r="K327" i="1"/>
  <c r="K531" i="1"/>
  <c r="K543" i="1"/>
  <c r="K556" i="1"/>
  <c r="K569" i="1"/>
  <c r="K578" i="1"/>
  <c r="K606" i="1"/>
  <c r="K623" i="1"/>
  <c r="K636" i="1"/>
  <c r="K114" i="1"/>
  <c r="K119" i="1"/>
  <c r="K132" i="1"/>
  <c r="K135" i="1"/>
  <c r="K148" i="1"/>
  <c r="K151" i="1"/>
  <c r="K164" i="1"/>
  <c r="K169" i="1"/>
  <c r="K182" i="1"/>
  <c r="K185" i="1"/>
  <c r="K223" i="1"/>
  <c r="K234" i="1"/>
  <c r="K243" i="1"/>
  <c r="K263" i="1"/>
  <c r="K342" i="1"/>
  <c r="K347" i="1"/>
  <c r="K364" i="1"/>
  <c r="K367" i="1"/>
  <c r="K380" i="1"/>
  <c r="K383" i="1"/>
  <c r="K397" i="1"/>
  <c r="K454" i="1"/>
  <c r="K469" i="1"/>
  <c r="K474" i="1"/>
  <c r="K487" i="1"/>
  <c r="K499" i="1"/>
  <c r="K526" i="1"/>
  <c r="K594" i="1"/>
  <c r="K613" i="1"/>
  <c r="K626" i="1"/>
  <c r="K640" i="1"/>
  <c r="K644" i="1"/>
  <c r="K668" i="1"/>
  <c r="K692" i="1"/>
  <c r="K20" i="1"/>
  <c r="K28" i="1"/>
  <c r="K52" i="1"/>
  <c r="K218" i="1"/>
  <c r="K15" i="1"/>
  <c r="K50" i="1"/>
  <c r="K53" i="1"/>
  <c r="K66" i="1"/>
  <c r="K69" i="1"/>
  <c r="K80" i="1"/>
  <c r="K83" i="1"/>
  <c r="K120" i="1"/>
  <c r="K123" i="1"/>
  <c r="K136" i="1"/>
  <c r="K139" i="1"/>
  <c r="K152" i="1"/>
  <c r="K155" i="1"/>
  <c r="K170" i="1"/>
  <c r="K173" i="1"/>
  <c r="K186" i="1"/>
  <c r="K189" i="1"/>
  <c r="K204" i="1"/>
  <c r="K215" i="1"/>
  <c r="K224" i="1"/>
  <c r="K235" i="1"/>
  <c r="K251" i="1"/>
  <c r="K273" i="1"/>
  <c r="K333" i="1"/>
  <c r="K351" i="1"/>
  <c r="K359" i="1"/>
  <c r="K371" i="1"/>
  <c r="K384" i="1"/>
  <c r="K387" i="1"/>
  <c r="K455" i="1"/>
  <c r="K458" i="1"/>
  <c r="K475" i="1"/>
  <c r="K478" i="1"/>
  <c r="K488" i="1"/>
  <c r="K496" i="1"/>
  <c r="K536" i="1"/>
  <c r="K557" i="1"/>
  <c r="K589" i="1"/>
  <c r="K595" i="1"/>
  <c r="K616" i="1"/>
  <c r="K619" i="1"/>
  <c r="K627" i="1"/>
  <c r="K633" i="1"/>
  <c r="K641" i="1"/>
  <c r="K663" i="1"/>
  <c r="K674" i="1"/>
  <c r="K688" i="1"/>
  <c r="K208" i="1"/>
  <c r="K21" i="1"/>
  <c r="K38" i="1"/>
  <c r="K54" i="1"/>
  <c r="K57" i="1"/>
  <c r="K70" i="1"/>
  <c r="K84" i="1"/>
  <c r="K87" i="1"/>
  <c r="K109" i="1"/>
  <c r="K124" i="1"/>
  <c r="K127" i="1"/>
  <c r="K140" i="1"/>
  <c r="K143" i="1"/>
  <c r="K156" i="1"/>
  <c r="K159" i="1"/>
  <c r="K174" i="1"/>
  <c r="K177" i="1"/>
  <c r="K205" i="1"/>
  <c r="K225" i="1"/>
  <c r="K241" i="1"/>
  <c r="K252" i="1"/>
  <c r="K281" i="1"/>
  <c r="K334" i="1"/>
  <c r="K337" i="1"/>
  <c r="K343" i="1"/>
  <c r="K352" i="1"/>
  <c r="K355" i="1"/>
  <c r="K365" i="1"/>
  <c r="K372" i="1"/>
  <c r="K375" i="1"/>
  <c r="K381" i="1"/>
  <c r="K388" i="1"/>
  <c r="K395" i="1"/>
  <c r="K452" i="1"/>
  <c r="K461" i="1"/>
  <c r="K464" i="1"/>
  <c r="K472" i="1"/>
  <c r="K479" i="1"/>
  <c r="K482" i="1"/>
  <c r="K489" i="1"/>
  <c r="K497" i="1"/>
  <c r="K500" i="1"/>
  <c r="K503" i="1"/>
  <c r="K519" i="1"/>
  <c r="K524" i="1"/>
  <c r="K533" i="1"/>
  <c r="K567" i="1"/>
  <c r="K583" i="1"/>
  <c r="K592" i="1"/>
  <c r="K608" i="1"/>
  <c r="K617" i="1"/>
  <c r="K628" i="1"/>
  <c r="K642" i="1"/>
  <c r="K658" i="1"/>
  <c r="K682" i="1"/>
  <c r="K703" i="1"/>
  <c r="K702" i="1" s="1"/>
  <c r="K196" i="1"/>
  <c r="K236" i="1"/>
  <c r="K258" i="1"/>
  <c r="K265" i="1"/>
  <c r="K269" i="1"/>
  <c r="K278" i="1"/>
  <c r="K287" i="1"/>
  <c r="K291" i="1"/>
  <c r="K295" i="1"/>
  <c r="K299" i="1"/>
  <c r="K303" i="1"/>
  <c r="K307" i="1"/>
  <c r="K313" i="1"/>
  <c r="K322" i="1"/>
  <c r="K402" i="1"/>
  <c r="K405" i="1"/>
  <c r="K424" i="1"/>
  <c r="K427" i="1"/>
  <c r="K443" i="1"/>
  <c r="K507" i="1"/>
  <c r="K516" i="1"/>
  <c r="K546" i="1"/>
  <c r="K559" i="1"/>
  <c r="K568" i="1"/>
  <c r="K587" i="1"/>
  <c r="K605" i="1"/>
  <c r="K635" i="1"/>
  <c r="K646" i="1"/>
  <c r="K670" i="1"/>
  <c r="K40" i="1"/>
  <c r="K51" i="1"/>
  <c r="K59" i="1"/>
  <c r="K85" i="1"/>
  <c r="K95" i="1"/>
  <c r="K94" i="1" s="1"/>
  <c r="K107" i="1"/>
  <c r="K141" i="1"/>
  <c r="K198" i="1"/>
  <c r="K209" i="1"/>
  <c r="K190" i="1"/>
  <c r="K207" i="1"/>
  <c r="K55" i="1"/>
  <c r="K71" i="1"/>
  <c r="K89" i="1"/>
  <c r="K111" i="1"/>
  <c r="K129" i="1"/>
  <c r="K193" i="1"/>
  <c r="K44" i="1"/>
  <c r="K63" i="1"/>
  <c r="K81" i="1"/>
  <c r="K121" i="1"/>
  <c r="K137" i="1"/>
  <c r="K145" i="1"/>
  <c r="K74" i="1"/>
  <c r="K216" i="1"/>
  <c r="K67" i="1"/>
  <c r="K77" i="1"/>
  <c r="K117" i="1"/>
  <c r="K125" i="1"/>
  <c r="K133" i="1"/>
  <c r="K149" i="1"/>
  <c r="K338" i="1"/>
  <c r="K358" i="1"/>
  <c r="K376" i="1"/>
  <c r="K219" i="1"/>
  <c r="K237" i="1"/>
  <c r="K348" i="1"/>
  <c r="K368" i="1"/>
  <c r="K229" i="1"/>
  <c r="K245" i="1"/>
  <c r="K326" i="1"/>
  <c r="K332" i="1"/>
  <c r="K340" i="1"/>
  <c r="K350" i="1"/>
  <c r="K360" i="1"/>
  <c r="K370" i="1"/>
  <c r="K378" i="1"/>
  <c r="K386" i="1"/>
  <c r="K396" i="1"/>
  <c r="K404" i="1"/>
  <c r="K414" i="1"/>
  <c r="K426" i="1"/>
  <c r="K434" i="1"/>
  <c r="K457" i="1"/>
  <c r="K467" i="1"/>
  <c r="K477" i="1"/>
  <c r="K485" i="1"/>
  <c r="K535" i="1"/>
  <c r="K565" i="1"/>
  <c r="K394" i="1"/>
  <c r="K502" i="1"/>
  <c r="K527" i="1"/>
  <c r="K545" i="1"/>
  <c r="K490" i="1"/>
  <c r="K517" i="1"/>
  <c r="K398" i="1"/>
  <c r="K555" i="1"/>
  <c r="K699" i="1"/>
  <c r="K510" i="1"/>
  <c r="K528" i="1"/>
  <c r="K518" i="1"/>
  <c r="K698" i="1"/>
  <c r="K700" i="1"/>
  <c r="J47" i="1" l="1"/>
  <c r="J677" i="1"/>
  <c r="J597" i="1"/>
  <c r="J437" i="1" s="1"/>
  <c r="K673" i="1"/>
  <c r="K564" i="1"/>
  <c r="K687" i="1"/>
  <c r="L677" i="1"/>
  <c r="J316" i="1"/>
  <c r="L597" i="1"/>
  <c r="L437" i="1" s="1"/>
  <c r="K604" i="1"/>
  <c r="K321" i="1"/>
  <c r="K697" i="1"/>
  <c r="K106" i="1"/>
  <c r="K116" i="1"/>
  <c r="K228" i="1"/>
  <c r="K523" i="1"/>
  <c r="K471" i="1"/>
  <c r="K548" i="1"/>
  <c r="K598" i="1"/>
  <c r="K317" i="1"/>
  <c r="K649" i="1"/>
  <c r="K362" i="1"/>
  <c r="K31" i="1"/>
  <c r="K678" i="1"/>
  <c r="K97" i="1"/>
  <c r="K76" i="1"/>
  <c r="K451" i="1"/>
  <c r="K249" i="1"/>
  <c r="K48" i="1"/>
  <c r="K417" i="1"/>
  <c r="K166" i="1"/>
  <c r="K445" i="1"/>
  <c r="K271" i="1"/>
  <c r="K460" i="1"/>
  <c r="K492" i="1"/>
  <c r="K591" i="1"/>
  <c r="K357" i="1"/>
  <c r="K615" i="1"/>
  <c r="K346" i="1"/>
  <c r="K538" i="1"/>
  <c r="K256" i="1"/>
  <c r="K665" i="1"/>
  <c r="K309" i="1"/>
  <c r="K412" i="1"/>
  <c r="K392" i="1"/>
  <c r="K286" i="1"/>
  <c r="K621" i="1"/>
  <c r="K438" i="1"/>
  <c r="K575" i="1"/>
  <c r="K212" i="1"/>
  <c r="K423" i="1"/>
  <c r="K625" i="1"/>
  <c r="K10" i="1"/>
  <c r="K330" i="1"/>
  <c r="L316" i="1"/>
  <c r="L47" i="1"/>
  <c r="J30" i="1" l="1"/>
  <c r="J704" i="1" s="1"/>
  <c r="K47" i="1"/>
  <c r="K677" i="1"/>
  <c r="K316" i="1"/>
  <c r="K597" i="1"/>
  <c r="K437" i="1" s="1"/>
  <c r="L30" i="1"/>
  <c r="L704" i="1" s="1"/>
  <c r="K30" i="1" l="1"/>
  <c r="K704" i="1" s="1"/>
</calcChain>
</file>

<file path=xl/sharedStrings.xml><?xml version="1.0" encoding="utf-8"?>
<sst xmlns="http://schemas.openxmlformats.org/spreadsheetml/2006/main" count="2501" uniqueCount="1601">
  <si>
    <t>Item</t>
  </si>
  <si>
    <t>Código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</si>
  <si>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</si>
  <si>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</si>
  <si>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</si>
  <si>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</si>
  <si>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</si>
  <si>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</si>
  <si>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</si>
  <si>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</si>
  <si>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</si>
  <si>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SERVIÇOS INICIAIS OU PRELIMINARES</t>
  </si>
  <si>
    <t xml:space="preserve"> 1.1 </t>
  </si>
  <si>
    <t xml:space="preserve"> 01010101-UFMA </t>
  </si>
  <si>
    <t>Taxa do CREA - ART de obras acima de 15.000,00</t>
  </si>
  <si>
    <t>un</t>
  </si>
  <si>
    <t xml:space="preserve"> 1.2 </t>
  </si>
  <si>
    <t xml:space="preserve"> 01010201-UFMA </t>
  </si>
  <si>
    <t>Taxa da Prefeitura ( Alvará de Construção)</t>
  </si>
  <si>
    <t>m²</t>
  </si>
  <si>
    <t xml:space="preserve"> 1.3 </t>
  </si>
  <si>
    <t xml:space="preserve"> 01090101-UFMA 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</si>
  <si>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</si>
  <si>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 xml:space="preserve"> 1.4 </t>
  </si>
  <si>
    <t xml:space="preserve"> 01080101-UFMA </t>
  </si>
  <si>
    <t>Tapume em chapa galvanizada (26 GSG espessura 0,55mm), altura 2m, c/estrutura em peças de madeira (3x3)" a cada 2,00m; contraventamento horizontal (inferior e superior) c/peça de madeira (2x2)".</t>
  </si>
  <si>
    <t>m</t>
  </si>
  <si>
    <t xml:space="preserve"> 1.5 </t>
  </si>
  <si>
    <t>Limpeza manual de vegetação em terreno com enxada. AF_05/2018</t>
  </si>
  <si>
    <t xml:space="preserve"> 1.6 </t>
  </si>
  <si>
    <t>Carga e descarga manual de terra/entulho c/ transporte em caminhão basculante 10m3, DMT 10km.</t>
  </si>
  <si>
    <t>m³</t>
  </si>
  <si>
    <t xml:space="preserve"> 1.7 </t>
  </si>
  <si>
    <t xml:space="preserve"> 01030101-UFMA </t>
  </si>
  <si>
    <t>Instalação provisória de força, c/ eletroduto 25mm (3/4).</t>
  </si>
  <si>
    <t>pt</t>
  </si>
  <si>
    <t xml:space="preserve"> 1.8 </t>
  </si>
  <si>
    <t xml:space="preserve"> 01030102-UFMA </t>
  </si>
  <si>
    <t>Instalação provisória de luz, c/ eletroduto 20mm (1/2).</t>
  </si>
  <si>
    <t xml:space="preserve"> 1.9 </t>
  </si>
  <si>
    <t xml:space="preserve"> 01030201-UFMA </t>
  </si>
  <si>
    <t>Instalação provisória de água c/tubo PVC e registro de esfera 25mm (3/4)".</t>
  </si>
  <si>
    <t xml:space="preserve"> 1.10 </t>
  </si>
  <si>
    <t xml:space="preserve"> 01030202-UFMA </t>
  </si>
  <si>
    <t>Instalação provisória de água c/tubo PVC e torneira 20mm (1/2)"</t>
  </si>
  <si>
    <t xml:space="preserve"> 1.11 </t>
  </si>
  <si>
    <t xml:space="preserve"> 10776UD-UFMA </t>
  </si>
  <si>
    <t>Locação de container  p/escritório, (2,30  x  6,00 x 2,50) m, s/divisórias internas e s/sanitário. (Almoxarifado/Depósito)</t>
  </si>
  <si>
    <t xml:space="preserve"> 1.12 </t>
  </si>
  <si>
    <t xml:space="preserve"> 10777UD-UFMA </t>
  </si>
  <si>
    <t>Locacao de container 2,30 x 4,30 m, alt. 2,50 m, para sanitario, com 3 bacias, 4 chuveiros, 1 lavatorio e 1 mictorio</t>
  </si>
  <si>
    <t xml:space="preserve"> 1.13 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</si>
  <si>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</si>
  <si>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</si>
  <si>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 xml:space="preserve"> 1.14 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</si>
  <si>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</si>
  <si>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</si>
  <si>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 xml:space="preserve"> 1.15 </t>
  </si>
  <si>
    <t xml:space="preserve"> 01080102-UFMA </t>
  </si>
  <si>
    <t>Locação de Balancim comprimento 6,00m, pelo período de 05 meses, incluindo montagem, desmontagem, reinstalação, mobilização, desmobilização, EPI e ART para fabricação, montagem e desmontagem, completo.</t>
  </si>
  <si>
    <t xml:space="preserve"> 1.16 </t>
  </si>
  <si>
    <t xml:space="preserve"> 10527UD-UFMA </t>
  </si>
  <si>
    <t>Locação de andaime metálico tubular de encaixe, tipo de torre, com largura de 1 ate 1,5 m e altura de *1,00* m</t>
  </si>
  <si>
    <t xml:space="preserve"> 1.17 </t>
  </si>
  <si>
    <t xml:space="preserve"> 97064UD-UFMA </t>
  </si>
  <si>
    <t>Montagem e desmontagem de andaime tubular tipo torre.</t>
  </si>
  <si>
    <t xml:space="preserve"> 1.18 </t>
  </si>
  <si>
    <t xml:space="preserve"> 01040101-UFMA </t>
  </si>
  <si>
    <t>Mobilização - São Luís</t>
  </si>
  <si>
    <t xml:space="preserve"> 2 </t>
  </si>
  <si>
    <t>PAVIMENTO TÉRREO</t>
  </si>
  <si>
    <t xml:space="preserve"> 2.1 </t>
  </si>
  <si>
    <t>DEMOLIÇÕES, RETIRADAS E REMOÇÕES</t>
  </si>
  <si>
    <t xml:space="preserve"> 2.1.1 </t>
  </si>
  <si>
    <t>Demolição de alvenaria de bloco furado, de forma manual, sem reaproveitamento. Af_12/2017</t>
  </si>
  <si>
    <t xml:space="preserve"> 2.1.2 </t>
  </si>
  <si>
    <t>Demolição de argamassas, de forma manual, sem reaproveitamento. af_12/2017</t>
  </si>
  <si>
    <t xml:space="preserve"> 2.1.3 </t>
  </si>
  <si>
    <t xml:space="preserve"> 04010201-UFMA </t>
  </si>
  <si>
    <t>Demolição de alvenaria de pedra.</t>
  </si>
  <si>
    <t xml:space="preserve"> 2.1.4 </t>
  </si>
  <si>
    <t xml:space="preserve"> 97627U.D1-UFMA </t>
  </si>
  <si>
    <t>Demolição mecanizada de concreto simples, c/martelete, s/ reaproveitamento.</t>
  </si>
  <si>
    <t xml:space="preserve"> 2.1.5 </t>
  </si>
  <si>
    <t>Demolição de pilares e vigas em concreto armado, de forma mecanizada com martelete, sem reaproveitamento. Af_12/2017</t>
  </si>
  <si>
    <t xml:space="preserve"> 2.1.6 </t>
  </si>
  <si>
    <t>Demolição de lajes, de forma mecanizada com martelete, sem reaproveitamento. Af_12/2017</t>
  </si>
  <si>
    <t xml:space="preserve"> 2.1.7 </t>
  </si>
  <si>
    <t>Demolição de revestimento cerâmico, de forma mecanizada com martelete, sem reaproveitamento. Af_12/2017</t>
  </si>
  <si>
    <t xml:space="preserve"> 2.1.8 </t>
  </si>
  <si>
    <t xml:space="preserve"> 04010701-UFMA </t>
  </si>
  <si>
    <t>Demolição de calçada de pedra Portuguesa</t>
  </si>
  <si>
    <t xml:space="preserve"> 2.1.9 </t>
  </si>
  <si>
    <t xml:space="preserve"> 97627U.D2-UFMA </t>
  </si>
  <si>
    <t>Demolição mecanizada de calçada, piso korodur/ceramico, inclusive contrapiso, c/uso de martelete, espessura até 5cm.</t>
  </si>
  <si>
    <t xml:space="preserve"> 2.1.10 </t>
  </si>
  <si>
    <t xml:space="preserve"> 04021204-UFMA </t>
  </si>
  <si>
    <t>Desmontagem de Escada Metálica</t>
  </si>
  <si>
    <t xml:space="preserve"> 2.1.11 </t>
  </si>
  <si>
    <t>Remoção de janelas, de forma manual, sem reaproveitamento. Af_12/2017</t>
  </si>
  <si>
    <t xml:space="preserve"> 2.1.12 </t>
  </si>
  <si>
    <t xml:space="preserve"> 04021208-UFMA </t>
  </si>
  <si>
    <t>Retirada de tubo de ferro.</t>
  </si>
  <si>
    <t xml:space="preserve"> 2.1.13 </t>
  </si>
  <si>
    <t xml:space="preserve"> 04021101-UFMA </t>
  </si>
  <si>
    <t>Remoção de pintura oleo ou esmalte</t>
  </si>
  <si>
    <t xml:space="preserve"> 2.1.14 </t>
  </si>
  <si>
    <t xml:space="preserve"> 2.2 </t>
  </si>
  <si>
    <t>SERVIÇOS EM CONCRETO</t>
  </si>
  <si>
    <t xml:space="preserve"> 2.2.1 </t>
  </si>
  <si>
    <t>Infraestrutura</t>
  </si>
  <si>
    <t xml:space="preserve"> 2.2.1.1 </t>
  </si>
  <si>
    <t>Escavação manual de vala com profundidade menor ou igual a 1,30 m. Af_02/2021</t>
  </si>
  <si>
    <t xml:space="preserve"> 2.2.1.2 </t>
  </si>
  <si>
    <t>Escavação manual para bloco de coroamento ou sapata, com previsão de fôrma. Af_06/2017</t>
  </si>
  <si>
    <t xml:space="preserve"> 2.2.1.3 </t>
  </si>
  <si>
    <t>Reaterro manual de valas com compactação mecanizada. Af_04/2016</t>
  </si>
  <si>
    <t xml:space="preserve"> 2.2.1.4 </t>
  </si>
  <si>
    <t xml:space="preserve"> 93382U.D2-UFMA </t>
  </si>
  <si>
    <t>Aterro manual de caixão, c/areia e compactação mecanizada empregando placa vibratória.</t>
  </si>
  <si>
    <t xml:space="preserve"> 2.2.1.5 </t>
  </si>
  <si>
    <t>Lastro de concreto magro, aplicado em pisos, lajes sobre solo ou radiers, espessura de 5 cm. Af_07/2016</t>
  </si>
  <si>
    <t xml:space="preserve"> 2.2.1.6 </t>
  </si>
  <si>
    <t xml:space="preserve"> 10010203.1-UFMA </t>
  </si>
  <si>
    <t>Alvenaria de bloco de concreto estrutural ( 14X19X39) cm, esp. 14 cm, c/junta de 20mm, assente c/argamassa de cimento e areia (1:4), preparo mecanico.(Radier)</t>
  </si>
  <si>
    <t xml:space="preserve"> 2.2.1.7 </t>
  </si>
  <si>
    <t>Alvenaria de bloco de concreto estrutural ( 19X19X39) cm, esp. 19 cm, c/junta de 20mm, assente c/argamassa de cimento e areia (1:4), preparo mecanico; enchimento em concreto 30 MPa .</t>
  </si>
  <si>
    <t xml:space="preserve"> 2.2.1.8 </t>
  </si>
  <si>
    <t>Armação de bloco, viga baldrame e sapata utilizando aço CA-60 de 5 mm - montagem. Af_06/2017</t>
  </si>
  <si>
    <t>kg</t>
  </si>
  <si>
    <t xml:space="preserve"> 2.2.1.9 </t>
  </si>
  <si>
    <t>Armação de bloco, viga baldrame ou sapata utilizando aço CA-50 de 10 mm - montagem. Af_06/2017</t>
  </si>
  <si>
    <t xml:space="preserve"> 2.2.1.10 </t>
  </si>
  <si>
    <t>Armação de pilar ou viga de uma estrutura convencional de concreto armado em um edifício de múltiplos pavimentos utilizando aço CA-60 de 5,0 mm - montagem. Af_12/2015</t>
  </si>
  <si>
    <t xml:space="preserve"> 2.2.1.11 </t>
  </si>
  <si>
    <t>Armação de pilar ou viga de uma estrutura convencional de concreto armado em um edifício de múltiplos pavimentos utilizando aço CA-50 de 6,3 mm - montagem. Af_12/2015</t>
  </si>
  <si>
    <t xml:space="preserve"> 2.2.1.12 </t>
  </si>
  <si>
    <t>Armação de pilar ou viga de uma estrutura convencional de concreto armado em um edifício de múltiplos pavimentos utilizando aço CA-50 de 8,0 mm - montagem. Af_12/2015</t>
  </si>
  <si>
    <t xml:space="preserve"> 2.2.1.13 </t>
  </si>
  <si>
    <t>Armação de pilar ou viga de uma estrutura convencional de concreto armado em um edifício de múltiplos pavimentos utilizando aço CA-50 de 10,0 mm - montagem. Af_12/2015</t>
  </si>
  <si>
    <t xml:space="preserve"> 2.2.1.14 </t>
  </si>
  <si>
    <t>Armação de pilar ou viga de uma estrutura convencional de concreto armado em um edifício de múltiplos pavimentos utilizando aço CA-50 de 12,5 mm - montagem. Af_12/2015</t>
  </si>
  <si>
    <t xml:space="preserve"> 2.2.1.15 </t>
  </si>
  <si>
    <t>Armação de laje de uma estrutura convencional de concreto armado em um edifício de múltiplos pavimentos utilizando aço CA-60 de 5,0 mm - montagem. Af_12/2015</t>
  </si>
  <si>
    <t xml:space="preserve"> 2.2.1.16 </t>
  </si>
  <si>
    <t>Armação de laje de uma estrutura convencional de concreto armado em um edifício de múltiplos pavimentos utilizando aço CA-50 de 6,3 mm - montagem. Af_12/2015</t>
  </si>
  <si>
    <t xml:space="preserve"> 2.2.1.17 </t>
  </si>
  <si>
    <t>Armação de laje de uma estrutura convencional de concreto armado em um edifício de múltiplos pavimentos utilizando aço ca-50 de 10,0 mm - montagem. Af_12/2015</t>
  </si>
  <si>
    <t xml:space="preserve"> 2.2.1.18 </t>
  </si>
  <si>
    <t>Fabricação, montagem e desmontagem de fôrma para bloco de coroamento, em madeira serrada, e=25 mm, 4 utilizações. Af_06/2017</t>
  </si>
  <si>
    <t xml:space="preserve"> 2.2.1.19 </t>
  </si>
  <si>
    <t>Fabricação, montagem e desmontagem de fôrma para viga baldrame, em madeira serrada, e=25 mm, 4 utilizações. Af_06/2017</t>
  </si>
  <si>
    <t xml:space="preserve"> 2.2.1.20 </t>
  </si>
  <si>
    <t>Montagem e desmontagem de fôrma de pilares retangulares e estruturas similares, pé-direito simples, em chapa de madeira compensada resinada, 4 utilizações. Af_09/2020</t>
  </si>
  <si>
    <t xml:space="preserve"> 2.2.1.21 </t>
  </si>
  <si>
    <t>Fabricação, montagem e desmontagem de forma para radier, piso de concreto ou laje sobre solo, em madeira serrada, 4 utilizações. Af_09/2021</t>
  </si>
  <si>
    <t xml:space="preserve"> 2.2.1.22 </t>
  </si>
  <si>
    <t>Concreto FCK = 30mpa, traço 1:2,1:2,5 (em massa seca de cimento/ areia média/ brita 1) - preparo mecânico com betoneira 600 l. Af_05/2021</t>
  </si>
  <si>
    <t xml:space="preserve"> 2.2.1.23 </t>
  </si>
  <si>
    <t>Lançamento com uso de baldes, adensamento e acabamento de concreto em estruturas. Af_12/2015</t>
  </si>
  <si>
    <t xml:space="preserve"> 2.2.1.24 </t>
  </si>
  <si>
    <t>Graute FGK=30 MPA; traço 1:0,9:1,2:0,6 (em massa seca de cimento/ areia grossa/ brita 0/ aditivo) - preparo mecânico com betoneira 400 l. Af_09/2021</t>
  </si>
  <si>
    <t xml:space="preserve"> 2.2.1.25 </t>
  </si>
  <si>
    <t xml:space="preserve"> 07060102-UFMA </t>
  </si>
  <si>
    <t>Controle Tecnológico de Concreto  (moldagem, transporte, ensaio a compressão de corpos de prova, c/emissão de relatório)</t>
  </si>
  <si>
    <t xml:space="preserve"> 2.2.1.26 </t>
  </si>
  <si>
    <t xml:space="preserve"> 07060101-UFMA </t>
  </si>
  <si>
    <t>Dosagem Experimental de Concreto inclusive material</t>
  </si>
  <si>
    <t xml:space="preserve"> 2.2.2 </t>
  </si>
  <si>
    <t>Superestrutura</t>
  </si>
  <si>
    <t xml:space="preserve"> 2.2.2.1 </t>
  </si>
  <si>
    <t xml:space="preserve"> 2.2.2.2 </t>
  </si>
  <si>
    <t xml:space="preserve"> 2.2.2.3 </t>
  </si>
  <si>
    <t xml:space="preserve"> 2.2.2.4 </t>
  </si>
  <si>
    <t xml:space="preserve"> 2.2.2.5 </t>
  </si>
  <si>
    <t xml:space="preserve"> 2.2.2.6 </t>
  </si>
  <si>
    <t>Armação de pilar ou viga de uma estrutura convencional de concreto armado em um edifício de múltiplos pavimentos utilizando aço CA-50 de 16,0 mm - montagem. Af_12/2015</t>
  </si>
  <si>
    <t xml:space="preserve"> 2.2.2.7 </t>
  </si>
  <si>
    <t>Armação de pilar ou viga de uma estrutura convencional de concreto armado em um edifício de múltiplos pavimentos utilizando aço CA-50 de 20,0 mm - montagem. Af_12/2015</t>
  </si>
  <si>
    <t xml:space="preserve"> 2.2.2.8 </t>
  </si>
  <si>
    <t xml:space="preserve"> 2.2.2.9 </t>
  </si>
  <si>
    <t>Armação de laje de uma estrutura convencional de concreto armado em um edifício de múltiplos pavimentos utilizando aço CA-50 de 8,0 mm - montagem. Af_12/2015</t>
  </si>
  <si>
    <t xml:space="preserve"> 2.2.2.10 </t>
  </si>
  <si>
    <t xml:space="preserve"> 2.2.2.11 </t>
  </si>
  <si>
    <t>Montagem e desmontagem de fôrma de viga, escoramento metálico, pé-direito simples, em chapa de madeira resinada, 2 utilizações. Af_09/2020</t>
  </si>
  <si>
    <t xml:space="preserve"> 2.2.2.12 </t>
  </si>
  <si>
    <t xml:space="preserve"> 2.2.2.13 </t>
  </si>
  <si>
    <t>Montagem e desmontagem de fôrma de laje maciça, pé-direito simples, em chapa de madeira compensada resinada, 2 utilizações. Af_09/2020</t>
  </si>
  <si>
    <t xml:space="preserve"> 2.2.2.14 </t>
  </si>
  <si>
    <t xml:space="preserve"> 2.2.2.15 </t>
  </si>
  <si>
    <t xml:space="preserve"> 2.2.2.16 </t>
  </si>
  <si>
    <t xml:space="preserve"> 11040202.1-UFMA </t>
  </si>
  <si>
    <t>Pingadeira de concreto aparente, 20 MPa, (0,25 x 0,05)m, moldada in loco, incluindo forma e armação.</t>
  </si>
  <si>
    <t xml:space="preserve"> 2.3 </t>
  </si>
  <si>
    <t>Recuperação Estrutural</t>
  </si>
  <si>
    <t xml:space="preserve"> 2.3.1 </t>
  </si>
  <si>
    <t xml:space="preserve"> 07030401-UFMA </t>
  </si>
  <si>
    <t>Serviço de Recuperação de estrutura de concreto (Laje Painel)</t>
  </si>
  <si>
    <t xml:space="preserve"> 2.4 </t>
  </si>
  <si>
    <t>ESTRUTURA METÁLICA</t>
  </si>
  <si>
    <t xml:space="preserve"> 2.4.1 </t>
  </si>
  <si>
    <t xml:space="preserve"> 09040105-UFMA </t>
  </si>
  <si>
    <t>Kg</t>
  </si>
  <si>
    <t xml:space="preserve"> 2.4.2 </t>
  </si>
  <si>
    <t xml:space="preserve"> 09040106-UFMA </t>
  </si>
  <si>
    <t xml:space="preserve"> 2.4.3 </t>
  </si>
  <si>
    <t xml:space="preserve"> 09040108-UFMA </t>
  </si>
  <si>
    <t xml:space="preserve"> 2.4.4 </t>
  </si>
  <si>
    <t xml:space="preserve"> 09040109-UFMA </t>
  </si>
  <si>
    <t xml:space="preserve"> 2.4.5 </t>
  </si>
  <si>
    <t xml:space="preserve"> 09040110-UFMA </t>
  </si>
  <si>
    <t xml:space="preserve"> 2.4.6 </t>
  </si>
  <si>
    <t xml:space="preserve"> 09040111-UFMA </t>
  </si>
  <si>
    <t xml:space="preserve"> 2.4.7 </t>
  </si>
  <si>
    <t xml:space="preserve"> 09040112-UFMA </t>
  </si>
  <si>
    <t xml:space="preserve"> 2.5 </t>
  </si>
  <si>
    <t>ALVENARIAS E DIVISÓRIAS</t>
  </si>
  <si>
    <t xml:space="preserve"> 2.5.1 </t>
  </si>
  <si>
    <t xml:space="preserve"> 29030102-UFMA </t>
  </si>
  <si>
    <t>Limpeza de alvenaria de pedra.</t>
  </si>
  <si>
    <t xml:space="preserve"> 2.5.2 </t>
  </si>
  <si>
    <t xml:space="preserve"> 10010102-UFMA </t>
  </si>
  <si>
    <t>Alvenaria de bloco ceramico seis furos (9x14x19)cm esp. 9cm, c/junta 20mm, assente c/argamassa de cimento e areia (1:5), preparo mecanico.</t>
  </si>
  <si>
    <t xml:space="preserve"> 2.5.3 </t>
  </si>
  <si>
    <t xml:space="preserve"> 10010201-UFMA </t>
  </si>
  <si>
    <t>Alvenaria de vedação com bloco de concreto ( 9X19X39) cm, esp. 9 cm, c/jnta de 20mm, assente c/argamassa de cimento e areia (1:4), preparo mecanico.</t>
  </si>
  <si>
    <t xml:space="preserve"> 2.5.4 </t>
  </si>
  <si>
    <t xml:space="preserve"> 10010205-UFMA </t>
  </si>
  <si>
    <t>Alvenaria de bloco vazado de concreto - Padrão UFMA, (15X20X20)cm, assente c/argamassa de cimento e areia (1:4), preparo mecanico. formando junta de 20mm, c/acabamento boleado.</t>
  </si>
  <si>
    <t xml:space="preserve"> 2.5.5 </t>
  </si>
  <si>
    <t xml:space="preserve"> 95467UD-UFMA </t>
  </si>
  <si>
    <t>Alvenaria c/pedra argamassada, de cimento e areia 1:4.</t>
  </si>
  <si>
    <t xml:space="preserve"> 2.5.6 </t>
  </si>
  <si>
    <t>Parede com placas de gesso acartonado (Drywall), para uso interno, com duas faces duplas e estrutura metálica com guias simples, sem vãos. Af_06/2017_p</t>
  </si>
  <si>
    <t xml:space="preserve"> 2.5.7 </t>
  </si>
  <si>
    <t xml:space="preserve"> 96370UD-UFMA </t>
  </si>
  <si>
    <t>Parede com placas de gesso acartonado (Drywall),  resistente a umidade (RU), cor verde, E=12,5mm;  uma face simples, estrutura metálica e guias simples, sem vãos.(Shaft)</t>
  </si>
  <si>
    <t xml:space="preserve"> 2.5.8 </t>
  </si>
  <si>
    <t xml:space="preserve"> 10020302-UFMA </t>
  </si>
  <si>
    <t>Divisória de granito esp. 2,00cm, faces polidas Branco Marfim, assente c/argamassa  de cimento e areia (1:4), arremate em cimento branco, s/ferragens.</t>
  </si>
  <si>
    <t xml:space="preserve"> 2.6 </t>
  </si>
  <si>
    <t>ESQUADRIAS</t>
  </si>
  <si>
    <t xml:space="preserve"> 2.6.1 </t>
  </si>
  <si>
    <t xml:space="preserve"> 12010201-UFMA </t>
  </si>
  <si>
    <t>Porta de madeira med.(2,74x7,15)m , com parte inferior em almofada, com 04 folhas de abrir, h=3,09m; parte superior fixa em madeira e vidro  liso incolor 4mm, com h= 3,00m, com bandeira fixa em ferro fundido h= 1,06 (existente) e vidro temperado liso incolor 8mm, inclusive  dobradiças, fechadura, ferrolhos, contra-trinco( Capuccino), conforme projeto- (P1)</t>
  </si>
  <si>
    <t xml:space="preserve"> 2.6.2 </t>
  </si>
  <si>
    <t xml:space="preserve"> 12010202-UFMA </t>
  </si>
  <si>
    <t>Porta de madeira med.(2,13x6,60)m, com parte inferior em almofada, com 04 folhas de abrir, h=2,60m; parte superior fixa em madeira e vidro liso incolor de 4mm com h= 2,75m, com bandeira fixa madeira h= 1,25m e vidro liso incolor 4mm, inclusive  dobradiças, fechadura, ferrolhos, contra-trinco( Capuccino), conforme projeto- (P2).</t>
  </si>
  <si>
    <t xml:space="preserve"> 2.6.3 </t>
  </si>
  <si>
    <t xml:space="preserve"> 12010203-UFMA </t>
  </si>
  <si>
    <t>Porta de madeira med.(2,41x5,48)m , com parte inferior em almofada, com 04 folhas de abrir, h=2,70m; parte superior fixa em madeira e vidro liso incolor de 4mm com h= 1,58m, com bandeira fixa em ferro fundido h= 1,20m e vidro temperado liso incolor 8mm, inclusive  dobradiças, fechadura, ferrolhos, contra-trinco( Capuccino), conforme projeto- (P3).</t>
  </si>
  <si>
    <t xml:space="preserve"> 2.6.4 </t>
  </si>
  <si>
    <t xml:space="preserve"> 12010204-UFMA </t>
  </si>
  <si>
    <t>Porta de madeira med.(1,78x5,09)m, com parte inferior em almofada, com 04 folhas de abrir, h=2,70m; parte superior fixa em madeira e vidro liso incolor de 4mm com h= 1,42m, com bandeira fixa madeira h= 0,97m e vidro liso incolor 4mm, inclusive  dobradiças, fechadura, ferrolhos, contra-trinco( Capuccino), conforme projeto- (P4)).</t>
  </si>
  <si>
    <t xml:space="preserve"> 2.6.5 </t>
  </si>
  <si>
    <t xml:space="preserve"> 12010205-UFMA </t>
  </si>
  <si>
    <t>Porta de madeira med.(1,50X4,63)m, com parte inferior em almofada, com 02 folhas de abrir, h=3,55m; e vidro liso incolor de 4mm , com bandeira fixa madeira h= 1,08m e vidro liso incolor 4mm, inclusive  dobradiças, fechadura, ferrolhos, contra-trinco( Capuccino), conforme projeto- (P5).</t>
  </si>
  <si>
    <t xml:space="preserve"> 2.6.6 </t>
  </si>
  <si>
    <t xml:space="preserve"> 12010206-UFMA </t>
  </si>
  <si>
    <t>Porta de madeira med.(1,50X4,88)m, com parte inferior em almofada, com 04 folhas de abrir, h=2,70m; parte superior fixa em madeira e vidro liso incolor de 4mm com h= 1,16m ; com bandeira fixa madeira h= 1,05m e vidro liso incolor 4mm, inclusive  dobradiças, fechadura, ferrolhos, contra-trinco( Capuccino), conforme projeto- (P7).</t>
  </si>
  <si>
    <t xml:space="preserve"> 2.6.7 </t>
  </si>
  <si>
    <t xml:space="preserve"> 12010207-UFMA </t>
  </si>
  <si>
    <t>Porta de madeira med.(1,50X3,88)m, com parte inferior em almofada, com 02 folhas de abrir, h=2,86m; e vidro liso incolor de 4mm , com bandeira fixa madeira h= 1,05m e vidro liso incolor 4mm, inclusive  dobradiças, fechadura, ferrolhos, contra-trinco( Capuccino), conforme projeto- (P8).</t>
  </si>
  <si>
    <t xml:space="preserve"> 2.6.8 </t>
  </si>
  <si>
    <t xml:space="preserve"> 12010501-UFMA </t>
  </si>
  <si>
    <t>Porta med. (1,80x2,10)m em duas folhas de abrir, lisa em madeira tipo semi-oca, enchimento em madeira, revestida com laminado melamínico na cor branca inclusive alizares; e ferragens - completa</t>
  </si>
  <si>
    <t xml:space="preserve"> 2.6.9 </t>
  </si>
  <si>
    <t>Porta med. (1,80x2,10)m em duas folhas de abrir, lisa em madeira tipo semi-oca, enchimento em madeira, revestida com laminado melamínico na cor branca  e bandeira fixa com h=0,30m,  em vidro liso incolor esp. 4mm, inclusive alizares e ferragens - completa</t>
  </si>
  <si>
    <t xml:space="preserve"> 2.6.10 </t>
  </si>
  <si>
    <t xml:space="preserve"> 12010503 UFMA </t>
  </si>
  <si>
    <t>Porta med. (1,00x2,10)m, em uma folha de abrir, lisa em madeira semi-oca, enchimento em madeira revestida com laminado melamínico na cor branca inclusive alizares e ferragens - completa.</t>
  </si>
  <si>
    <t xml:space="preserve"> 2.6.11 </t>
  </si>
  <si>
    <t xml:space="preserve"> 12010504 UFMA </t>
  </si>
  <si>
    <t>Porta med. (0,90x2,10)m em uma folha de abrir, lisa em madeira tipo semi-oca, enchimento em madeira, revestida com laminado melamínico na cor branca; e bandeira fixa com h=0,30m em vidro liso incolor e=4mm, inclusive alizares e ferragens - completa.</t>
  </si>
  <si>
    <t xml:space="preserve"> 2.6.12 </t>
  </si>
  <si>
    <t xml:space="preserve"> 12010505 UFMA </t>
  </si>
  <si>
    <t>Porta med. (0,80x2,10)m em uma folha de abrir, lisa em madeira tipo semi-oca, enchimento em madeira, revestida com laminado melamínico na cor branca; e bandeira em veneziana fixa  com h=0,30m, inclusive alizares e ferragens - completa</t>
  </si>
  <si>
    <t xml:space="preserve"> 2.6.13 </t>
  </si>
  <si>
    <t xml:space="preserve"> 12010506 UFMA </t>
  </si>
  <si>
    <t>Porta med. (0,90x2,10)m em uma folha de abrir, lisa em madeira tipo semi-oca, enchimento em madeira, revestida com laminado melamínico na cor branca; e bandeira em veneziana fixa com h=0,30m , inclusive alizares e ferragens - completa</t>
  </si>
  <si>
    <t xml:space="preserve"> 2.6.14 </t>
  </si>
  <si>
    <t xml:space="preserve"> 12010507 UFMA </t>
  </si>
  <si>
    <t>Porta med. (1,20x2,10)m em duas folhas de abrir, lisa em madeira tipo semi-oca, enchimento em madeira, revestida com laminado melamínico na cor branca; e bandeira fixa com h=0,30m em vidro liso incolor e=4mm  inclusive alizares e ferragens - completa.</t>
  </si>
  <si>
    <t xml:space="preserve"> 2.6.15 </t>
  </si>
  <si>
    <t xml:space="preserve"> 12010508-UFMA </t>
  </si>
  <si>
    <t>Porta med. (0,90x2,10)m em uma folha de abrir, lisa em madeira tipo semi-oca, enchimento em madeira, revestida com laminado melamínico na cor branca; e bandeira em veneziana fixa com h=0,30m , com puxadores em aço inox, comprimento = 40cm, instalado h=0,90m; chapa resistente a impactos com h=40cm, em aço inox tipo 304, escovado fosco e fixado com cola de contato , inclusive alizares e ferragens - completa</t>
  </si>
  <si>
    <t xml:space="preserve"> 2.6.16 </t>
  </si>
  <si>
    <t xml:space="preserve"> 12010509-UFMA </t>
  </si>
  <si>
    <t>Porta lisa em duas folhas de abrir (largura = 1,60m) e duas partes fixas (largura = 0,645m cada) com h= 2,24m e bandeira fixa com h= 2,50m em madeira tipo semi oca, enchimento em madeira, revestida com laminado melamínico brilhante na cor azul noturno  - fórmica (ou similar); com requadro marco e batente em metalon galvanizado (50x30x2)mm, com acabamento em pintura esmalte  cor calça jeans ref. 079 Suvinil (ou similar) sobre fundo sintético anticorrosivo primer ferragens - completa.</t>
  </si>
  <si>
    <t xml:space="preserve"> 2.6.17 </t>
  </si>
  <si>
    <t xml:space="preserve"> 12010510-UFMA </t>
  </si>
  <si>
    <t>Porta lisa em duas folhas de abrir (largura = 1,60m) e duas partes fixas (largura = 0,29m cada) com h= 2,24m e bandeira fixa com h= 2,50m em madeira tipo semi oca, enchimento em madeira, revestida com laminado melamínico brilhante na cor azul noturno  - fórmica (ou similar); com requadro marco e batente em metalon galvanizado (50x30x2)mm, acabamento em pintura esmalte  cor calça jeans ref. 079 Suvinil (ou similar) sobre fundo sintético anticorrosivo primer e ferragens - completa.</t>
  </si>
  <si>
    <t xml:space="preserve"> 2.6.18 </t>
  </si>
  <si>
    <t xml:space="preserve"> 12010401-UFMA </t>
  </si>
  <si>
    <t>Janela de madeira e vidro liso incolor de 4mm, med. em média (1,50x3,88)m, com 02 folhas de abrir, h=2,86m; com bandeira fixa semi circular de  madeira h= 1,02m e vidro liso incolor 4mm, inclusive dobradiças, ferrolho, cremona, conforme projeto- (J1A/J1B/J1C/J1D/J1E).</t>
  </si>
  <si>
    <t xml:space="preserve"> 2.6.19 </t>
  </si>
  <si>
    <t xml:space="preserve"> 12010402-UFMA </t>
  </si>
  <si>
    <t>Janela de madeira em almofada, med.(1,60x3,88)m, com 02 folhas de abrir, h=2,86m; com bandeira fixa semi circular de madeira h= 1,05m e vidro liso incolor 4mm, inclusive dobradiças, ferrolho, cremona, conforme projeto- (J1G).</t>
  </si>
  <si>
    <t xml:space="preserve"> 2.6.20 </t>
  </si>
  <si>
    <t xml:space="preserve"> 12010404-UFMA </t>
  </si>
  <si>
    <t>Janela de madeira e vidro liso incolor de 4mm, med. em média (2,15x4,08)m, com 02 folhas de abrir, h=3,06m; com bandeira fixa semi circular de  madeira h= 1,02m e vidro liso incolor 4mm, inclusive dobradiças, ferrolho, cremona, conforme projeto- (J2).</t>
  </si>
  <si>
    <t xml:space="preserve"> 2.6.21 </t>
  </si>
  <si>
    <t xml:space="preserve"> 12010407- UFMA </t>
  </si>
  <si>
    <t>Bandeira fixa semi circular de madeira e vidro liso incolor 4mm, med.(1,50x1,05) conforme projeto- (J3).</t>
  </si>
  <si>
    <t xml:space="preserve"> 2.6.22 </t>
  </si>
  <si>
    <t xml:space="preserve"> 12010601-UFMA </t>
  </si>
  <si>
    <t>Janela med.(1,60x3,94)m, com duas folhas de abrir,  lisa em madeira tipo semi-oca, enchimento em madeira, revestida com laminado melamínico, brilhante na cor azul noturno, com bandeira fixa h=1,05m do mesmo material,  inclusive  dobradiças, fechadura, ferrolho, contra-trinco( Capuccino), conforme projeto- (J09/J11).</t>
  </si>
  <si>
    <t xml:space="preserve"> 2.6.23 </t>
  </si>
  <si>
    <t xml:space="preserve"> 12010602-UFMA </t>
  </si>
  <si>
    <t>Janela med.(2,20x2,90)m, com duas folhas de abrir,  lisa em madeira tipo semi-oca, enchimento em madeira, revestida com laminado melamínico, brilhante na cor azul noturno, com bandeira fixa h=1,05m do mesmo material,  inclusive  dobradiças, fechadura, ferrolho, contra-trinco( Capuccino), conforme projeto- (J10).</t>
  </si>
  <si>
    <t xml:space="preserve"> 2.6.24 </t>
  </si>
  <si>
    <t>Porta em alumínio de abrir tipo veneziana com guarnição, fixação com parafusos - fornecimento e instalação. Af_12/2019</t>
  </si>
  <si>
    <t xml:space="preserve"> 2.6.25 </t>
  </si>
  <si>
    <t xml:space="preserve"> 91341U.D5-UFMA </t>
  </si>
  <si>
    <t>Porta em alumínio de correr, tipo veneziana, med.(2,15x2,10)m, duas folhas, inclusive guarnição, fixação c/parafusos, trilho inferior e superior, batedor e fechadura.</t>
  </si>
  <si>
    <t xml:space="preserve"> 2.6.26 </t>
  </si>
  <si>
    <t xml:space="preserve"> 102184U.D2-UFMA </t>
  </si>
  <si>
    <t>Porta de vidro temperado 10mm (1,60x2,70)m, duas folhas de abrir ,com bandeira fixa h=0,60 m, inclusive acessórios em latão (mola hidráulica de piso, puxador tubular reto, dobradiças superior  e inferior, pivô para dobradiça inferior e superior, trinco , fechadura ,contra fechadura).</t>
  </si>
  <si>
    <t xml:space="preserve"> 2.6.27 </t>
  </si>
  <si>
    <t xml:space="preserve"> 102184U.D3-UFMA </t>
  </si>
  <si>
    <t>Porta de vidro temperado 10mm (1,55x2,40)m, duas folhas de abrir, Larg.= 0,90m e 0,35m, com bandeira fixa h=0,30m, inclusive acessórios em latão (mola hidráulica de piso, puxador tubular reto, dobradiças superior  e inferior, pivô para dobradiça inferior e superior, trinco , fechadura ,contra fechadura).</t>
  </si>
  <si>
    <t xml:space="preserve"> 2.6.28 </t>
  </si>
  <si>
    <t xml:space="preserve"> 102185U.D4-UFMA </t>
  </si>
  <si>
    <t>Porta de vidro temperado 10mm (1,50x2,10)m, duas folhas de abrir , inclusive acessórios em latão (mola hidráulica de piso, puxador tubular reto, dobradiças superior  e inferior, pivô para dobradiça inferior e superior, trinco , fechadura ,contra fechadura).</t>
  </si>
  <si>
    <t xml:space="preserve"> 2.6.29 </t>
  </si>
  <si>
    <t xml:space="preserve"> 102185U.D3-UFMA </t>
  </si>
  <si>
    <t>Porta de vidro temperado 10mm (1,80x2,40)m, duas folhas de abrir ,com bandeira fixa h=0,30 m, inclusive acessórios em latão (mola hidráulica de piso, puxador tubular reto, dobradiças superior  e inferior, pivô para dobradiça inferior e superior, trinco , fechadura ,contra fechadura).</t>
  </si>
  <si>
    <t xml:space="preserve"> 2.6.30 </t>
  </si>
  <si>
    <t xml:space="preserve"> 102185U.D2=UFMA </t>
  </si>
  <si>
    <t>Porta de vidro temperado 10mm (1,80x2,70)m, duas folhas de abrir ,com bandeira fixa h=0,60 m, inclusive acessórios em latão (mola hidráulica de piso, puxador tubular reto, dobradiças superior  e inferior, pivô para dobradiça inferior e superior, trinco , fechadura ,contra fechadura).</t>
  </si>
  <si>
    <t xml:space="preserve"> 2.6.31 </t>
  </si>
  <si>
    <t xml:space="preserve"> 102185U.D5-UFMA </t>
  </si>
  <si>
    <t>Porta de vidro temperado 10mm (2,15x2,10)m, duas folhas de abrir, Larg.= 1,80m e 01 parte fixa Larg.=0,35m, inclusive acessórios em latão (mola hidráulica de piso, puxador tubular reto, dobradiças superior  e inferior, pivô para dobradiça inferior e superior, trinco , fechadura ,contra fechadura).</t>
  </si>
  <si>
    <t xml:space="preserve"> 2.6.32 </t>
  </si>
  <si>
    <t xml:space="preserve"> 12030401-UFMA </t>
  </si>
  <si>
    <t>Janela de vidro Temperado 8mm, pivotante horizontal, med.(0,50x0,40)m, incluso dobradiças, pinos, ferrolho e corrente</t>
  </si>
  <si>
    <t xml:space="preserve"> 2.6.33 </t>
  </si>
  <si>
    <t xml:space="preserve"> 120302.21-UFMA </t>
  </si>
  <si>
    <t>Janela de vidro temperado 8mm, de correr, med. (1,00 x 0,40)m e alumínio natural: trilho inferior e superior(cabeçote), perfis de acabamentos laterais (alvenaria-PU), e (vidro/vidro), perfil de acabamento superior (tampa/capa) e fecho V/V, completo.)-(2 folhas móveis)</t>
  </si>
  <si>
    <t xml:space="preserve"> 2.6.34 </t>
  </si>
  <si>
    <t xml:space="preserve"> 120302.41-UFMA </t>
  </si>
  <si>
    <t>Janela de vidro temperado 8mm, de correr, med. (2,00 x 0,40)m e alumínio natural: trilho inferior e superior(cabeçote), perfis de acabamentos laterais (alvenaria-PU), e (vidro/vidro), perfil de acabamento superior (tampa/capa) e fecho V/V, completo.) (2 Folhas fixas/ 2 Folhas móveis).</t>
  </si>
  <si>
    <t xml:space="preserve"> 2.6.35 </t>
  </si>
  <si>
    <t xml:space="preserve"> 120302.51-UFMA </t>
  </si>
  <si>
    <t>Janela de vidro temperado 8mm, de correr, med. (2,00 x 1,20)m e alumínio natural: trilho inferior e superior(cabeçote), perfis de acabamentos laterais (alvenaria-PU), e (vidro/vidro), perfil de acabamento superior (tampa/capa) e fecho V/V, completo.) (2 folhas fixas / 2 folhas móveis).</t>
  </si>
  <si>
    <t xml:space="preserve"> 2.6.36 </t>
  </si>
  <si>
    <t>Instalação de vidro temperado, e = 10 mm, encaixado em perfil u. Af_01/2021_p</t>
  </si>
  <si>
    <t xml:space="preserve"> 2.6.37 </t>
  </si>
  <si>
    <t>Instalação de vidro liso, e = 4 mm, em esquadria de madeira, fixado com baguete. Af_01/2021</t>
  </si>
  <si>
    <t xml:space="preserve"> 2.6.38 </t>
  </si>
  <si>
    <t xml:space="preserve"> 12040301.5-UFMA </t>
  </si>
  <si>
    <t>Grade fixa  med.(2,30x3,00)m com quadro e contraventamento vertical em tubo de chapa galvanizado (80x80x2)mm e fechamento horizontal (50x50x2)mm, espaçamento 30cm</t>
  </si>
  <si>
    <t xml:space="preserve"> 2.6.39 </t>
  </si>
  <si>
    <t xml:space="preserve"> 12040113 -UFMA </t>
  </si>
  <si>
    <t>Porta de ferro (2,00 X 3,00)m, duas folhas de abrir, com estrutura lateral em tubo de chapa preta (50X50X2)mm altura 3,00m; dois contraventamentos horizontais c/barra chata  (1 X 1/4)" e enchimento vertical sem emenda,  em tubo de chapa preta (20 X 20)mm; espaçamento 10 cm, assentamento com argamassa de cimento e areia (1:3), preparo mecânico, inclusive acessórios.</t>
  </si>
  <si>
    <t xml:space="preserve"> 2.6.40 </t>
  </si>
  <si>
    <t xml:space="preserve"> 12040114-UFMA </t>
  </si>
  <si>
    <t>Porta de ferro (4,00 X 3,00)m, duas folhas de abrir, com estrutura lateral em tubo de chapa preta (50X50X2)mm altura 3,00m; dois contraventamentos horizontais c/barra chata  (1 X 1/4)" e enchimento vertical sem emenda,  em tubo de chapa preta (20 X 20)mm; espaçamento 10 cm, assentamento com argamassa de cimento e areia (1:3), preparo mecânico, inclusive acessórios.</t>
  </si>
  <si>
    <t xml:space="preserve"> 2.6.41 </t>
  </si>
  <si>
    <t xml:space="preserve"> 12040115-UFMA </t>
  </si>
  <si>
    <t>Porta de ferro (2,00 X 2,50)m, duas folhas de abrir, com estrutura lateral em tubo de chapa preta (50X50X2)mm altura 2,50m; três contraventamentos horizontais c/barra chata  (1 X 1/4)" e enchimento vertical sem emenda,  em tubo de chapa preta (20 X 20)mm; espaçamento 07 cm, assentamento com argamassa de cimento e areia (1:3), preparo mecânico, saia inferior em chapa 1,95mm, altura 0,67m.</t>
  </si>
  <si>
    <t xml:space="preserve"> 2.6.42 </t>
  </si>
  <si>
    <t>Fechadura de embutir com cilindro, externa, completa, acabamento padrão médio, incluso execução de furo - fornecimento e instalação. Af_12/2019</t>
  </si>
  <si>
    <t xml:space="preserve"> 2.6.43 </t>
  </si>
  <si>
    <t xml:space="preserve"> 12050101.3-UFMA </t>
  </si>
  <si>
    <t>Ferragem p/porta de veneziana de alumínio duas folhas (dobradiça de alumínio natural ( 4 furos ), fechadura interna de embutir, fechos e parafusos, completa.</t>
  </si>
  <si>
    <t>cj</t>
  </si>
  <si>
    <t xml:space="preserve"> 2.6.44 </t>
  </si>
  <si>
    <t xml:space="preserve"> 12050101.5-UFMA </t>
  </si>
  <si>
    <t>Ferragem p/porta de veneziana de alumínio, duas folhas (dobradiça de alumínio 4 furos ), fechadura externa de embutir, fecho e parafusos, completa.</t>
  </si>
  <si>
    <t xml:space="preserve"> 2.6.45 </t>
  </si>
  <si>
    <t xml:space="preserve"> 12050101.1-UFMA </t>
  </si>
  <si>
    <t>Ferragem p/porta veneziana de alumínio em sanitário (dobradiça de alumínio natural ( 3 furos ), fechadura de embutir tipo tranqueta, parafusos, completa.</t>
  </si>
  <si>
    <t xml:space="preserve"> 2.6.46 </t>
  </si>
  <si>
    <t>Cremona em latão cromado ou polido, completa. Af_12/2019 (Janelas existentes-(J1B/J1F/J3/J4)</t>
  </si>
  <si>
    <t xml:space="preserve"> 2.6.47 </t>
  </si>
  <si>
    <t xml:space="preserve"> 12060203-UFMA </t>
  </si>
  <si>
    <t>Ferrolho redondo de sobrepor 20cm, inclusive contra piso (capuccino). (Portas e Janelas Existentes-P6, P8,J1B,J1F,J3, J4)</t>
  </si>
  <si>
    <t xml:space="preserve"> 2.6.48 </t>
  </si>
  <si>
    <t xml:space="preserve"> 12060204-UFMA </t>
  </si>
  <si>
    <t>Ferrolho redondo de sobrepor 1,00m.(Porta Existente P6)</t>
  </si>
  <si>
    <t xml:space="preserve"> 2.7 </t>
  </si>
  <si>
    <t>INSTALAÇÃO ELÉTRICA</t>
  </si>
  <si>
    <t xml:space="preserve"> 2.7.1 </t>
  </si>
  <si>
    <t xml:space="preserve"> 74131/5.D14-UFMA </t>
  </si>
  <si>
    <t>Quadro de montagem de sobrepor (1200x800x350)mm, em chapa metálica, c/barramento trifásico e neutro, fornecimento e instalação. (Fábrica Progresso)</t>
  </si>
  <si>
    <t xml:space="preserve"> 2.7.2 </t>
  </si>
  <si>
    <t xml:space="preserve"> 74131/5.D3-UFMA </t>
  </si>
  <si>
    <t>Quadro de montagem de sobrepor (600x500x250)mm, em chapa metálica, c/barramento trifásico e neutro,relés, chave seletora 2 posições e botão de comando duplo com sinaleira fornecimento e instalação.</t>
  </si>
  <si>
    <t xml:space="preserve"> 2.7.3 </t>
  </si>
  <si>
    <t xml:space="preserve"> 101881UD-UFMA </t>
  </si>
  <si>
    <t>Quadro de distribuição de energia em chapa de aço galvanizado, de sobrepor, com barramento trifásico, para 42 disjuntores DIN 100A - fornecimento e instalação.</t>
  </si>
  <si>
    <t xml:space="preserve"> 2.7.4 </t>
  </si>
  <si>
    <t>Quadro de distribuição de energia em chapa de aço galvanizado, de sobrepor, com barramento trifásico, para 18 disjuntores DIN 100A - Fornecimento e instalação. AF_10/2020</t>
  </si>
  <si>
    <t xml:space="preserve"> 2.7.5 </t>
  </si>
  <si>
    <t xml:space="preserve"> 74131/004UD-UFMA </t>
  </si>
  <si>
    <t>Quadro de distribuição de energia de sobrepor, em chapa metálica, para 16 á 28 disjuntores termomagnéticos  monopolares, com barramento trifásico e neutro, fornecimento e instalação.</t>
  </si>
  <si>
    <t xml:space="preserve"> 2.7.6 </t>
  </si>
  <si>
    <t>Disjuntor monopolar tipo DIN, corrente nominal de 16A - fornecimento e instalação. Af_10/2020</t>
  </si>
  <si>
    <t xml:space="preserve"> 2.7.7 </t>
  </si>
  <si>
    <t>Disjuntor monopolar tipo DIN, corrente nominal de 20A - fornecimento e instalação. Af_10/2020</t>
  </si>
  <si>
    <t xml:space="preserve"> 2.7.8 </t>
  </si>
  <si>
    <t>Disjuntor monopolar tipo DIN, corrente nominal de 32A - fornecimento e instalação. Af_10/2020</t>
  </si>
  <si>
    <t xml:space="preserve"> 2.7.9 </t>
  </si>
  <si>
    <t>Disjuntor tripolar tipo DIN, corrente nominal de 10A - fornecimento e instalação. Af_10/2020</t>
  </si>
  <si>
    <t xml:space="preserve"> 2.7.10 </t>
  </si>
  <si>
    <t>Disjuntor tripolar tipo DIN, corrente nominal de 25A - fornecimento e instalação. Af_10/2020</t>
  </si>
  <si>
    <t xml:space="preserve"> 2.7.11 </t>
  </si>
  <si>
    <t>Disjuntor tripolar tipo DIN, corrente nominal de 32A - fornecimento e instalação. Af_10/2020</t>
  </si>
  <si>
    <t xml:space="preserve"> 2.7.12 </t>
  </si>
  <si>
    <t>Disjuntor tripolar tipo DIN, corrente nominal de 50A - fornecimento e instalação. Af_10/2020</t>
  </si>
  <si>
    <t xml:space="preserve"> 2.7.13 </t>
  </si>
  <si>
    <t xml:space="preserve"> 101895UD- UFMA </t>
  </si>
  <si>
    <t>Disjuntor termomagnético tripolar em caixa moldada , corrente nominal de 100A-Fornecimento e Instalação.</t>
  </si>
  <si>
    <t xml:space="preserve"> 2.7.14 </t>
  </si>
  <si>
    <t xml:space="preserve"> 74130/006UD-UFMA </t>
  </si>
  <si>
    <t>Disjuntor termomagnético tripolar em caixa moldada 120A/150A, fornecimento e instalação.</t>
  </si>
  <si>
    <t xml:space="preserve"> 2.7.15 </t>
  </si>
  <si>
    <t xml:space="preserve"> 13030202-UFMA </t>
  </si>
  <si>
    <t>Disjuntor trifásico, corrente nominal 500A-Fornecimento e Instalação.</t>
  </si>
  <si>
    <t xml:space="preserve"> 2.7.16 </t>
  </si>
  <si>
    <t xml:space="preserve"> 13030404-UFMA </t>
  </si>
  <si>
    <t>Dispositivo de proteção de surto (DPS), corrente nominal 60KA, 275V.</t>
  </si>
  <si>
    <t xml:space="preserve"> 2.7.17 </t>
  </si>
  <si>
    <t xml:space="preserve"> 13030401-UFMA </t>
  </si>
  <si>
    <t>Dispositivo de proteção de surto (DPS), corrente nominal 45KA, 275V.</t>
  </si>
  <si>
    <t xml:space="preserve"> 2.7.18 </t>
  </si>
  <si>
    <t xml:space="preserve"> 91872U.DAP-UFMA </t>
  </si>
  <si>
    <t>Eletroduto rígido roscável, PVC, 32 mm (1"), aparente, instalado em parede.</t>
  </si>
  <si>
    <t xml:space="preserve"> 2.7.19 </t>
  </si>
  <si>
    <t>Eletrocalha perfurada em chapa de aço galvanizado # 22, tipo "U", com tampa largura 200 mm x altura 100 mm, instalação superior, inclusive conexões</t>
  </si>
  <si>
    <t xml:space="preserve"> 2.7.20 </t>
  </si>
  <si>
    <t>Eletrocalha perfurada em chapa de aço galvanizado # 22, tipo "U" sem tampa largura 100 mm x altura 50 mm, instalação superior com bucha, inclusive conexões</t>
  </si>
  <si>
    <t xml:space="preserve"> 2.7.21 </t>
  </si>
  <si>
    <t>Eletrocalha perfurada em chapa de aço galvanizado # 22, tipo "U", sem tampa largura 100 mm x altura 100 mm, instalação superior, inclusive conexões</t>
  </si>
  <si>
    <t xml:space="preserve"> 2.7.22 </t>
  </si>
  <si>
    <t>Eletrocalha perfurada em chapa de aço galvanizado # 22, tipo "U", sem tampa largura 150 mm x altura 100 mm, instalação superior, inclusive conexões</t>
  </si>
  <si>
    <t xml:space="preserve"> 2.7.23 </t>
  </si>
  <si>
    <t>Cabo de cobre flexível isolado, 4 mm², anti-chama 0,6/1,0 KV, para circuitos terminais - fornecimento e instalações. AF_12/2015</t>
  </si>
  <si>
    <t xml:space="preserve"> 2.7.24 </t>
  </si>
  <si>
    <t>Cabo de cobre flexível isolado, 10 mm², anti-chama 0,6/1,0 KV, para distribuição - fornecimento e instalação. Af_12/2015</t>
  </si>
  <si>
    <t xml:space="preserve"> 2.7.25 </t>
  </si>
  <si>
    <t>Cabo de cobre flexível isolado, 16 mm², anti-chama 0,6/1,0 KV, para distribuição - fornecimento e instalação. Af_12/2015</t>
  </si>
  <si>
    <t xml:space="preserve"> 2.7.26 </t>
  </si>
  <si>
    <t xml:space="preserve"> 93128U.D2-UFMA </t>
  </si>
  <si>
    <t>Ponto de iluminação aparente, c/eletroduto rígido roscável, 25mm (3/4") e conduletes, cabo 2,5mm² c/isolação(0,6 a 1)Kv, caixa elétrica.</t>
  </si>
  <si>
    <t xml:space="preserve"> 2.7.27 </t>
  </si>
  <si>
    <t xml:space="preserve"> 93128U.D5-UFMA </t>
  </si>
  <si>
    <t>Ponto de iluminação no piso, c/eletroduto rígido soldável 25mm 3/4"), cabo 2,5mm² c/isolação(0,6 a 1)Kv, caixa elétrica, rasgo, quebra e chumbamento.</t>
  </si>
  <si>
    <t xml:space="preserve"> 2.7.28 </t>
  </si>
  <si>
    <t xml:space="preserve"> 93143U.D8-UFMA </t>
  </si>
  <si>
    <t>Ponto de força monofásico  aparente, c/eletroduto rígido roscável e conduletes, 25mm  (3/4"), cabo 2,5mm², isolação (0,6 a 1)Kv, tomada dupla 2P+T (10A/250V).</t>
  </si>
  <si>
    <t xml:space="preserve"> 2.7.29 </t>
  </si>
  <si>
    <t>Interruptor simples (1 módulo), 10A/250V, incluindo suporte e placa - fornecimento e instalação. Af_12/2015</t>
  </si>
  <si>
    <t xml:space="preserve"> 2.7.30 </t>
  </si>
  <si>
    <t>Interruptor simples (2 módulos), 10A/250V, incluindo suporte e placa - fornecimento e instalação. Af_12/2015</t>
  </si>
  <si>
    <t xml:space="preserve"> 2.7.31 </t>
  </si>
  <si>
    <t>Interruptor simples (3 módulos), 10a/250v, incluindo suporte e placa - fornecimento e instalação. Af_12/2015</t>
  </si>
  <si>
    <t xml:space="preserve"> 2.7.32 </t>
  </si>
  <si>
    <t xml:space="preserve"> 13070106-UFMA </t>
  </si>
  <si>
    <t>Luminária de sobrepor com corpo em chapa de aço tratada com acabamento tinta pó poliéster de alta resistência na cor branca microtexturizada. Aletas e refletores: parabólicos em alumínio alto brilho.  Difusor: policarbonato texturizado. Lâmpada: led tubular 5.000k 1200mm, med.: 213x1183x44mm. cód.: EAA08-S3500850 - lumicenter (ou similar)</t>
  </si>
  <si>
    <t xml:space="preserve"> 2.7.33 </t>
  </si>
  <si>
    <t xml:space="preserve"> 13070202-UFMA </t>
  </si>
  <si>
    <t>Luminária de embutir com corpo em chapa de aço tratada com acabamento tinta pó poliéster de alta resistência na cor branca microtexturizada. Aletas e refletores: parabólicos em alumínio alto brilho.  Difusor: acrílico translúcido. Lâmpada: led tubular 4.000k 600mm, med.: 267x617x41mm. cód.: LAA01-E17500840 - lumicenter (ou similar)</t>
  </si>
  <si>
    <t xml:space="preserve"> 2.7.34 </t>
  </si>
  <si>
    <t xml:space="preserve"> 13080201-UFMA </t>
  </si>
  <si>
    <t>Fita de led tensão de rede double line 10w/m branco quente 3.000k. Rolo de 25m Ip 67, fluxo luminoso total 13.750ml, 120LEDs SMD 2835/m cód. STH7832/30-220v - Stella (ou similar)</t>
  </si>
  <si>
    <t xml:space="preserve"> 2.7.35 </t>
  </si>
  <si>
    <t xml:space="preserve"> 13070107-UFMA </t>
  </si>
  <si>
    <t>Luminária plafon de sobrepor corpo em aço fosfatizada com pintura de alta resistência na cor branca, difusor em poliestireno leitoso, medidas: (280x280x100mm). Lâmpada: bulbo led 2x9w 4.000, ref. PF67-S2E27ACT - lumicenter ou similar)</t>
  </si>
  <si>
    <t xml:space="preserve"> 2.7.36 </t>
  </si>
  <si>
    <t xml:space="preserve"> 13080202-UFMA </t>
  </si>
  <si>
    <t>Spot para trilho eletrificado com led oriental. Copo em alumínio com pintura cor preta microtexturizada medidas (135x76x120mm) para lâmpada del Par20 3.000k  cód. IN50935 modelo Lisse - NEW LINE (ou similar). Acessórios: trilho eletrificado na cor preta 08 peças de 1,5m, cód.:931009 NEW LINE (ou similar)</t>
  </si>
  <si>
    <t xml:space="preserve"> 2.7.37 </t>
  </si>
  <si>
    <t xml:space="preserve"> 13080203-UFMA </t>
  </si>
  <si>
    <t>Fita de led 12V eco 10W/m branco quente 3.000k. Rolo de 5mIP 20 fluxo luminoso total 3.500ml, 60LEDs SMD 5050/m  cód.: STH7814/30-12VCC - Stella (ou similar)</t>
  </si>
  <si>
    <t xml:space="preserve"> 2.7.38 </t>
  </si>
  <si>
    <t xml:space="preserve"> 13080204-UFMA </t>
  </si>
  <si>
    <t>Pendente para trilho eletrificado em alumínio na cor preta. Dimensões do corpo da luminária: Ø40x315mm. Fio de alimentação cor preta, lâmpada mini dicróica led 6w.2.700k cód.420AP-new line (ou similar). Acessórios: trilho eletrificado na cor preta 01 peça de 1,5m cód. 931003+02 peças de 2m cód. 931005 new line (ou similar)</t>
  </si>
  <si>
    <t xml:space="preserve"> 2.7.39 </t>
  </si>
  <si>
    <t xml:space="preserve"> 13070204-UFMA </t>
  </si>
  <si>
    <t>Luminária de embutir em painel led com corpo em alumínio com pintura microtexturizada na cor branca. Difusor translúcido, fonte luminosa: led integrado 10W 4.000k medidas: 260x260x100mm, cód. EF51-E11100840, lumicenter (ou similar)</t>
  </si>
  <si>
    <t xml:space="preserve"> 2.7.40 </t>
  </si>
  <si>
    <t xml:space="preserve"> 13070108-UFMA </t>
  </si>
  <si>
    <t>Luminária tipo arandela com dois focos para iluminação direta e indireta. Corpo em alumínio injetado com acabamento em pintura na cor branca. Arandela new trace 12W led 2700K, medidas: 100x100x50mm, cod. SKU: 9584 LED 2 - NEW LINE  (ou similar)</t>
  </si>
  <si>
    <t xml:space="preserve"> 2.7.41 </t>
  </si>
  <si>
    <t xml:space="preserve"> 13070109-UFMA </t>
  </si>
  <si>
    <t>Luminária de sobrepor tipo arandela corpo em alumínio injetado com acabamento em pintura na cor branca com borracha de vedação e grade frontal de proteção. Difusor em vidro prensdo. Lâmada:1x bulbo A60. medidas: 119x212x90mm, cód. EX02-S1E27 - lumicenter (ou similar)</t>
  </si>
  <si>
    <t xml:space="preserve"> 2.7.42 </t>
  </si>
  <si>
    <t xml:space="preserve"> 13070205-UFMA </t>
  </si>
  <si>
    <t>Spot de embutir recuado em alumínio pintado por processo eletrostático, cor preta. Bivolt 4w 3.000k foco 10° 90x90x45mm, cód. EEM0440 led 3 - PT - new line (ou similar)</t>
  </si>
  <si>
    <t xml:space="preserve"> 2.7.43 </t>
  </si>
  <si>
    <t xml:space="preserve"> 13070206-UFMA </t>
  </si>
  <si>
    <t>Plafon de embutir em alumínio pintado por processo eletrostático, cor branca, fixação por meio de suporte metálico, difusor opalino. 4.000k medidas: 616x616x110mm. Cód. 593 led 4 - linha slim II - new line (ou similar)</t>
  </si>
  <si>
    <t xml:space="preserve"> 2.7.44 </t>
  </si>
  <si>
    <t xml:space="preserve"> 13070207-UFMA </t>
  </si>
  <si>
    <t>Luminária de embutir para piso, em alumínio fundido, acabamento inoxidável e conectores IP68 a prova d'água, REF. Bbp342, led 1200/W 12W - PHILIPS (ou similar)</t>
  </si>
  <si>
    <t xml:space="preserve"> 2.8 </t>
  </si>
  <si>
    <t>ELETRIFICAÇÃO EXTERNA</t>
  </si>
  <si>
    <t xml:space="preserve"> 2.8.1 </t>
  </si>
  <si>
    <t xml:space="preserve"> 14080105.1-UFMA </t>
  </si>
  <si>
    <t>Subestação aérea 300 KVA inclusive acessórios.(Fábrica Progresso)</t>
  </si>
  <si>
    <t xml:space="preserve"> 2.8.2 </t>
  </si>
  <si>
    <t xml:space="preserve"> 100618UD- UFMA </t>
  </si>
  <si>
    <t>Fornecimento e instalação de poste de concreto com comprimento nominal de 14 m, carga nominal de 1000 DAN, engastamento em base concretada com 1 m de concreto e 0,8 m de solo.</t>
  </si>
  <si>
    <t xml:space="preserve"> 2.8.3 </t>
  </si>
  <si>
    <t xml:space="preserve"> 2.8.4 </t>
  </si>
  <si>
    <t xml:space="preserve"> 93012U.DAP-UFMA </t>
  </si>
  <si>
    <t>Eletroduto rígido roscável, PVC, 110 mm (4") , aparente, instalado em parede.</t>
  </si>
  <si>
    <t xml:space="preserve"> 2.8.5 </t>
  </si>
  <si>
    <t xml:space="preserve"> 93012U.DER-UFMA </t>
  </si>
  <si>
    <t>Eletroduto rígido roscável, PVC, 110 mm (4"), c/escavação, reaterro, carga, transporte e descarga do material excedente.</t>
  </si>
  <si>
    <t xml:space="preserve"> 2.8.6 </t>
  </si>
  <si>
    <t xml:space="preserve"> 2.8.7 </t>
  </si>
  <si>
    <t xml:space="preserve"> 13050101-UFMA </t>
  </si>
  <si>
    <t>Cabo de cobre flexível isolado 1KV 10mm²- EPR ou XLPE</t>
  </si>
  <si>
    <t xml:space="preserve"> 2.8.8 </t>
  </si>
  <si>
    <t xml:space="preserve"> 92994UDD-UFMA </t>
  </si>
  <si>
    <t>Cabo de cobre flexível isolado, 120 mm², (0,6/1,0) KV - EPR ou XLPE</t>
  </si>
  <si>
    <t xml:space="preserve"> 2.8.9 </t>
  </si>
  <si>
    <t xml:space="preserve"> 96977UD-UFMA </t>
  </si>
  <si>
    <t>Cordoalha de cobre nu 50 mm², enterrada, sem isolador - fornecimento e instalação, inclusive escavação.</t>
  </si>
  <si>
    <t xml:space="preserve"> 2.8.10 </t>
  </si>
  <si>
    <t xml:space="preserve"> 96985UD-UFMA </t>
  </si>
  <si>
    <t>Haste de aterramento 5/8" x 3,00m, p/SPDA - fornecimento e instalação, inclusive conector tipo grampo.</t>
  </si>
  <si>
    <t xml:space="preserve"> 2.8.11 </t>
  </si>
  <si>
    <t xml:space="preserve"> 14050201-UFMA </t>
  </si>
  <si>
    <t>Caixa de medição indireta para subestação tipo Padrão Cemar</t>
  </si>
  <si>
    <t xml:space="preserve"> 2.8.12 </t>
  </si>
  <si>
    <t xml:space="preserve"> 97891.D1-UFMA </t>
  </si>
  <si>
    <t>Caixa enterrada elétrica, em alvenaria de blocos de concreto, fundo c/brita, med. (0,30x0,30x0,30) m, c/tampa de concreto.</t>
  </si>
  <si>
    <t xml:space="preserve"> 2.8.13 </t>
  </si>
  <si>
    <t xml:space="preserve"> 97893UD-UFMA </t>
  </si>
  <si>
    <t>Caixa enterrada elétrica retangular, em alvenaria com blocos de concreto, fundo com brita, dimensões internas: 0,8x0,8x0,8 m.</t>
  </si>
  <si>
    <t xml:space="preserve"> 2.8.14 </t>
  </si>
  <si>
    <t xml:space="preserve"> 14060101-UFMA </t>
  </si>
  <si>
    <t>Abrigo p/quadro de distribuição med. (1,60 x0,50 x 1,80)m, em alvenaria cerâmica sobre lastro de concreto espessura 7,00cm; cobertura em laje de concreto med. (1,90 x 0,50x 0,07), revestimentos interno e externo e pintura, completo.</t>
  </si>
  <si>
    <t xml:space="preserve"> 2.9 </t>
  </si>
  <si>
    <t>REFRIGERAÇÃO/CLIMATIZAÇÃO</t>
  </si>
  <si>
    <t xml:space="preserve"> 2.9.1 </t>
  </si>
  <si>
    <t xml:space="preserve"> 74131/5.D11-UFMA </t>
  </si>
  <si>
    <t>Quadro de montagem de sobrepor (500x400x250)mm, em chapa metálica, c/barramento trifásico e neutro, chave seletora 2 posições e botão de comando duplo com sinaleira, botoeira liga-desliga e programador horário, fornecimento e instalação. (Fábrica Progresso)</t>
  </si>
  <si>
    <t xml:space="preserve"> 2.9.2 </t>
  </si>
  <si>
    <t xml:space="preserve"> 74131/5.D13-UFMA </t>
  </si>
  <si>
    <t>Quadro de montagem de sobrepor (1000x600x250)mm, em chapa metálica, c/barramento trifásico e neutro, chave seletora 2 posições ,botoeira liga-desliga, programador horário, lâmpada de sinalização, e relé supervisor trifásico, fornecimento e instalação. (Fábrica Progresso)</t>
  </si>
  <si>
    <t xml:space="preserve"> 2.9.3 </t>
  </si>
  <si>
    <t xml:space="preserve"> 13030101-UFMA </t>
  </si>
  <si>
    <t>Disjuntor Monofásico tipo DIN 2A.</t>
  </si>
  <si>
    <t xml:space="preserve"> 2.9.4 </t>
  </si>
  <si>
    <t xml:space="preserve"> 2.9.5 </t>
  </si>
  <si>
    <t xml:space="preserve"> 2.9.6 </t>
  </si>
  <si>
    <t>Disjuntor monopolar tipo DIN, corrente nominal de 25A - fornecimento e instalação. Af_10/2020</t>
  </si>
  <si>
    <t xml:space="preserve"> 2.9.7 </t>
  </si>
  <si>
    <t xml:space="preserve"> 2.9.8 </t>
  </si>
  <si>
    <t xml:space="preserve"> 2.9.9 </t>
  </si>
  <si>
    <t xml:space="preserve"> 2.9.10 </t>
  </si>
  <si>
    <t xml:space="preserve"> 2.9.11 </t>
  </si>
  <si>
    <t xml:space="preserve"> 72344U.D2-UFMA </t>
  </si>
  <si>
    <t>Contator tripolar I nominal 65A - fornecimento e instalação inclusive eletrotécnico.</t>
  </si>
  <si>
    <t xml:space="preserve"> 2.9.12 </t>
  </si>
  <si>
    <t xml:space="preserve"> 101904UD-UFMA </t>
  </si>
  <si>
    <t>Contator tripolar I nomimal 150A - fornecimento e instalação.</t>
  </si>
  <si>
    <t xml:space="preserve"> 2.9.13 </t>
  </si>
  <si>
    <t xml:space="preserve"> 93009U.DAP-UFMA </t>
  </si>
  <si>
    <t>Eletroduto rígido roscável, PVC, 60 mm (2"), aparente, instalado em parede.</t>
  </si>
  <si>
    <t xml:space="preserve"> 2.9.14 </t>
  </si>
  <si>
    <t xml:space="preserve"> 2.9.15 </t>
  </si>
  <si>
    <t xml:space="preserve"> 2.9.16 </t>
  </si>
  <si>
    <t>Cabo de cobre flexível isolado, 35 mm², anti-chama 0,6/1,0 KV, para distribuição - fornecimento e instalação. Af_12/2015</t>
  </si>
  <si>
    <t xml:space="preserve"> 2.9.17 </t>
  </si>
  <si>
    <t>Cabo de cobre flexível isolado, 50 mm², anti-chama 0,6/1,0 KV, para distribuição - fornecimento e instalação. Af_12/2015</t>
  </si>
  <si>
    <t xml:space="preserve"> 2.9.18 </t>
  </si>
  <si>
    <t xml:space="preserve"> 93144U.D10-UFMA </t>
  </si>
  <si>
    <t>Ponto de força monofásico aparente p/central mini-split, distância média 20m, c/eletroduto PVC soldável 25mm e 32mm, cabo flexivel isolação (0,6 a 1)Kv 4,00mm², caixa com tampa de furo central, tubulações de dreno e de saida de refrigeração chumbamento.</t>
  </si>
  <si>
    <t xml:space="preserve"> 2.9.19 </t>
  </si>
  <si>
    <t xml:space="preserve"> 93144U.D11-UFMA </t>
  </si>
  <si>
    <t>Ponto de força trifásico aparente p/central mini-split, distância média 30m, c/eletroduto PVC soldável 25mm e 32mm, cabo flexivel isolação (0,6 a 1)Kv 6,00mm²,caixa com tampa de furo central, tubulações de dreno e de saida de refrigeração chumbamento.</t>
  </si>
  <si>
    <t xml:space="preserve"> 2.10 </t>
  </si>
  <si>
    <t xml:space="preserve"> 2.10.1 </t>
  </si>
  <si>
    <t xml:space="preserve"> 2.10.2 </t>
  </si>
  <si>
    <t xml:space="preserve"> 2.10.3 </t>
  </si>
  <si>
    <t xml:space="preserve"> 2.10.4 </t>
  </si>
  <si>
    <t xml:space="preserve"> 43097UD-UFMA </t>
  </si>
  <si>
    <t>Caixa de passagem eletrica de parede, de sobrepor, em termoplastico / pvc, com tampa aparafusa, dimensoes 150x 150 x *100* mm</t>
  </si>
  <si>
    <t xml:space="preserve"> 2.10.5 </t>
  </si>
  <si>
    <t xml:space="preserve"> 15050101-UFMA </t>
  </si>
  <si>
    <t>Caixa de Equalização-BEP,  para 09 terminais.</t>
  </si>
  <si>
    <t xml:space="preserve"> 2.11 </t>
  </si>
  <si>
    <t>INSTALAÇÕES SANITÁRIAS</t>
  </si>
  <si>
    <t xml:space="preserve"> 2.11.1 </t>
  </si>
  <si>
    <t xml:space="preserve"> 89798U.DER-UFMA </t>
  </si>
  <si>
    <t>Tubo PVC  serie normal, esgoto predial 50 mm, inclusive conexões, c/escavação e reaterro.</t>
  </si>
  <si>
    <t xml:space="preserve"> 2.11.2 </t>
  </si>
  <si>
    <t xml:space="preserve"> 89799U.DER-UFMA </t>
  </si>
  <si>
    <t>Tubo PVC  serie normal, esgoto predial 75 mm, c/escavação e reaterro, inclusive conexões.</t>
  </si>
  <si>
    <t xml:space="preserve"> 2.11.3 </t>
  </si>
  <si>
    <t xml:space="preserve"> 89800U.DER-UFMA </t>
  </si>
  <si>
    <t>Tubo PVC  serie normal, esgoto predial 100 mm, inclusive conexões, c/escavação, reaterro, carga, transporte e descarga do material excedente.</t>
  </si>
  <si>
    <t xml:space="preserve"> 2.11.4 </t>
  </si>
  <si>
    <t xml:space="preserve"> 89798U.DRA-UFMA </t>
  </si>
  <si>
    <t>Tubo PVC  serie normal, esgoto predial 50 mm, fornecido e instalado em prumada ou ventilação de esgoto sanitário, c/rasgo em alvenaria, inclusive conexões.</t>
  </si>
  <si>
    <t xml:space="preserve"> 2.11.5 </t>
  </si>
  <si>
    <t xml:space="preserve"> 89798U.DAP-UFMA </t>
  </si>
  <si>
    <t>Tubo PVC  serie normal, esgoto predial 50 mm, aparente, fornecido e instalado em prumada ou ventilação de esgoto sanitário, inclusive conexões.</t>
  </si>
  <si>
    <t xml:space="preserve"> 2.11.6 </t>
  </si>
  <si>
    <t xml:space="preserve"> 89799U.DAP-UFMA </t>
  </si>
  <si>
    <t>Tubo PVC  serie normal, esgoto predial 75 mm, aparente, fornecido e instalado em prumada ou ventilação de esgoto sanitário, inclusive conexões.</t>
  </si>
  <si>
    <t xml:space="preserve"> 2.11.7 </t>
  </si>
  <si>
    <t xml:space="preserve"> 89800U.DAP-UFMA </t>
  </si>
  <si>
    <t>Tubo PVC  serie normal, esgoto predial 100 mm, aparente, fornecido e instalado em prumada ou ventilação de esgoto sanitário, inclusive conexões.</t>
  </si>
  <si>
    <t xml:space="preserve"> 2.11.8 </t>
  </si>
  <si>
    <t xml:space="preserve"> 16030210-UFMA </t>
  </si>
  <si>
    <t>Ponto sanitário Ø 40mm com escavação e reaterro-completo.</t>
  </si>
  <si>
    <t xml:space="preserve"> 2.11.9 </t>
  </si>
  <si>
    <t xml:space="preserve"> 16030220-UFMA </t>
  </si>
  <si>
    <t>Ponto sanitário Ø 50mm com escavação e reaterro-completo.</t>
  </si>
  <si>
    <t xml:space="preserve"> 2.11.10 </t>
  </si>
  <si>
    <t xml:space="preserve"> 16030240-UFMA </t>
  </si>
  <si>
    <t>Ponto sanitário Ø 100mm com escavação e reaterro-completo.</t>
  </si>
  <si>
    <t xml:space="preserve"> 2.11.11 </t>
  </si>
  <si>
    <t>Caixa sifonada, PVC, DN 100 x 100 x 50 mm, junta elástica, fornecida e instalada em ramal de descarga ou em ramal de esgoto sanitário. af_12/2014</t>
  </si>
  <si>
    <t xml:space="preserve"> 2.11.12 </t>
  </si>
  <si>
    <t>Caixa sifonada, PVC, DN 150 x 185 x 75 mm, junta elástica, fornecida e instalada em ramal de descarga ou em ramal de esgoto sanitário. af_12/2014</t>
  </si>
  <si>
    <t xml:space="preserve"> 2.11.13 </t>
  </si>
  <si>
    <t>Caixa de gordura pequena (capacidade: 19 l), circular, em PVC, diâmetro interno= 0,3 m. af_12/2020</t>
  </si>
  <si>
    <t xml:space="preserve"> 2.12 </t>
  </si>
  <si>
    <t>INSTALAÇÃO HIDRÁULICA</t>
  </si>
  <si>
    <t xml:space="preserve"> 2.12.1 </t>
  </si>
  <si>
    <t xml:space="preserve"> 89402U.DER-UFMA </t>
  </si>
  <si>
    <t>Tubo PVC  soldável  25mm, instalado em ramal de distribuição de água, c/escavação e reaterro,  inclusive conexões.</t>
  </si>
  <si>
    <t xml:space="preserve"> 2.12.2 </t>
  </si>
  <si>
    <t xml:space="preserve"> 89447U.DER-UFMA </t>
  </si>
  <si>
    <t>Tubo PVC  soldável  32mm, p/rede de água,  inclusive conexões, c/escavação e reaterro.</t>
  </si>
  <si>
    <t xml:space="preserve"> 2.12.3 </t>
  </si>
  <si>
    <t xml:space="preserve"> 89448U.DER-UFMA </t>
  </si>
  <si>
    <t>Tubo PVC  soldável  40mm, p/rede de água,  inclusive conexões,  c/escavação e reaterro.</t>
  </si>
  <si>
    <t xml:space="preserve"> 2.12.4 </t>
  </si>
  <si>
    <t xml:space="preserve"> 89402U.DAP-UFMA </t>
  </si>
  <si>
    <t>Tubo PVC  soldável  25mm, aparente. instalado em ramal de distribuição de água,  inclusive conexões.</t>
  </si>
  <si>
    <t xml:space="preserve"> 2.12.5 </t>
  </si>
  <si>
    <t xml:space="preserve"> 89403U.DAP-UFMA </t>
  </si>
  <si>
    <t>Tubo PVC  soldável  32mm, aparente, instalado em ramal de distribuição de água,  inclusive conexões.</t>
  </si>
  <si>
    <t xml:space="preserve"> 2.12.6 </t>
  </si>
  <si>
    <t xml:space="preserve"> 89403U.D1AP-UFMA </t>
  </si>
  <si>
    <t>Tubo PVC  soldável  40mm, aparente, instalado em ramal de distribuição de água,  inclusive conexões.</t>
  </si>
  <si>
    <t xml:space="preserve"> 2.12.7 </t>
  </si>
  <si>
    <t xml:space="preserve"> 89449U.DAP-UFMA </t>
  </si>
  <si>
    <t>Tubo PVC  soldável  50mm, aparente, instalado em prumada de água,  inclusive conexões .</t>
  </si>
  <si>
    <t xml:space="preserve"> 2.12.8 </t>
  </si>
  <si>
    <t xml:space="preserve"> 89450U.DAP-UFMA </t>
  </si>
  <si>
    <t>Tubo PVC  soldável  60mm, aparente, instalado em prumada de água,  inclusive conexões.</t>
  </si>
  <si>
    <t xml:space="preserve"> 2.12.9 </t>
  </si>
  <si>
    <t xml:space="preserve"> 89446U.DRA </t>
  </si>
  <si>
    <t>Tubo PVC  soldável  25mm, instalado em prumada de água, c/rasgo em alvenaria,  inclusive conexões.</t>
  </si>
  <si>
    <t xml:space="preserve"> 2.12.10 </t>
  </si>
  <si>
    <t xml:space="preserve"> 89447U.DRA-UFMA </t>
  </si>
  <si>
    <t>Tubo, pvc, soldável, DN 32mm, instalado em prumada de água c/rasgo em alvenaria,  inclusive conexões.</t>
  </si>
  <si>
    <t xml:space="preserve"> 2.12.11 </t>
  </si>
  <si>
    <t xml:space="preserve"> 89448U.DRA-UFMA </t>
  </si>
  <si>
    <t>Tubo PVC  soldável  40mm, instalado em prumada de água c/rasgo na alvenaria,  inclusive conexões.</t>
  </si>
  <si>
    <t xml:space="preserve"> 2.12.12 </t>
  </si>
  <si>
    <t xml:space="preserve"> 89450U.DRA-UFMA </t>
  </si>
  <si>
    <t>Tubo PVC soldável 60mm, instalado em prumada de água, c/rasgo em alvenaria, inclusive conexões.</t>
  </si>
  <si>
    <t xml:space="preserve"> 2.12.13 </t>
  </si>
  <si>
    <t xml:space="preserve"> 89957U.D1-UFMA </t>
  </si>
  <si>
    <t>Ponto de consumo terminal de água fria (subramal) c/tubulação de PVC, 20 mm, instalado em ramal de água, c/rasgo e chumbamento em alvenaria.</t>
  </si>
  <si>
    <t xml:space="preserve"> 2.13 </t>
  </si>
  <si>
    <t>INSTALAÇÕES DE COMBATE A INCENDIO</t>
  </si>
  <si>
    <t xml:space="preserve"> 2.13.1 </t>
  </si>
  <si>
    <t xml:space="preserve"> 92367U.DER-UFMA </t>
  </si>
  <si>
    <t>Tubo de aço galvanizado com costura, classe média, dn 65 (2 1/2"), conexão rosqueada, instalado em rede de alimentação para hidrante, inclusive conexões, escavação e reaterro.</t>
  </si>
  <si>
    <t xml:space="preserve"> 2.13.2 </t>
  </si>
  <si>
    <t xml:space="preserve"> 92367U.DAP-UFMA </t>
  </si>
  <si>
    <t>Tubo de aço galvanizado com costura, classe média, dn 65 (2 1/2"), conexão rosqueada, instalado em rede de alimentação para hidrante, aparente, inclusive conexões.</t>
  </si>
  <si>
    <t xml:space="preserve"> 2.13.3 </t>
  </si>
  <si>
    <t xml:space="preserve"> 97535U.DAP- UFMA </t>
  </si>
  <si>
    <t>Tubo de aço galvanizado com costura, classe média, conexão rosqueada, DN 25 (1"), instalado em rede de alimentação, aparente , inclusive conexões.</t>
  </si>
  <si>
    <t xml:space="preserve"> 2.13.4 </t>
  </si>
  <si>
    <t xml:space="preserve"> 92364U.DAP-UFMA </t>
  </si>
  <si>
    <t>Tubo de aço galvanizado c/costura, classe média, 32mm (1 1/4"), conexão rosqueada, instalado em rede de alimentação p/hidrante, aparente, inclusive conexões.</t>
  </si>
  <si>
    <t xml:space="preserve"> 2.13.5 </t>
  </si>
  <si>
    <t xml:space="preserve"> 101912UD-UFMA </t>
  </si>
  <si>
    <t>Abrigo para hidrante, 75x45x17cm, com registro globo angular 45 graus 2 1/2", adaptador storz 2 1/2",  duas mangueiras de incêndio 15m 2 1/2" e esguicho em latão 2 1/2" - Completa.</t>
  </si>
  <si>
    <t xml:space="preserve"> 2.13.6 </t>
  </si>
  <si>
    <t xml:space="preserve"> 18020101-UFMA </t>
  </si>
  <si>
    <t>Hidrante de passeio incluindo caixa de alvenaria, válvula, niple, registro, joelho e tampão.</t>
  </si>
  <si>
    <t xml:space="preserve"> 2.13.7 </t>
  </si>
  <si>
    <t xml:space="preserve"> 72554UD-UFMA </t>
  </si>
  <si>
    <t>Extintor de incêndio CO2, 6kg, inclusive fixação; sinalização em parede c/placa adesiva, e no piso c/pintura acrílica.</t>
  </si>
  <si>
    <t xml:space="preserve"> 2.13.8 </t>
  </si>
  <si>
    <t xml:space="preserve"> 83635UD-UFMA </t>
  </si>
  <si>
    <t>Extintor incendio tp po quimico 6kg, inclusive fixação; sinalização em parede c/placa adesiva, e no piso c/pintura acrílica.</t>
  </si>
  <si>
    <t xml:space="preserve"> 2.13.9 </t>
  </si>
  <si>
    <t xml:space="preserve"> 73775/2UD-UFMA </t>
  </si>
  <si>
    <t>Extintor de incêndio água pressurizada 10l, inclusive fixação; sinalização em parede c/placa adesiva, e no piso c/pintura acrílica.</t>
  </si>
  <si>
    <t xml:space="preserve"> 2.13.10 </t>
  </si>
  <si>
    <t xml:space="preserve"> 180301-UFMA </t>
  </si>
  <si>
    <t>Extintor de Incêndio CO2 10Kg sobre rodas, sinalização em parede c/ placa adesiva, e no piso c/pintura acrílica.</t>
  </si>
  <si>
    <t xml:space="preserve"> 2.13.11 </t>
  </si>
  <si>
    <t xml:space="preserve"> 180302-UFMA </t>
  </si>
  <si>
    <t>Extintor de Incêndio de água pressurizada 10l, sobre rodas, sinalização em parede c/ placa adesiva, e no piso c/pintura acrílica.</t>
  </si>
  <si>
    <t xml:space="preserve"> 2.13.12 </t>
  </si>
  <si>
    <t xml:space="preserve"> 18040401-UFMA </t>
  </si>
  <si>
    <t>Detector de Fumaça</t>
  </si>
  <si>
    <t xml:space="preserve"> 2.13.13 </t>
  </si>
  <si>
    <t xml:space="preserve"> 18040402-UFMA </t>
  </si>
  <si>
    <t>Acionador manual tipo quebra vidro</t>
  </si>
  <si>
    <t xml:space="preserve"> 2.13.14 </t>
  </si>
  <si>
    <t xml:space="preserve"> 18040403-UFMA </t>
  </si>
  <si>
    <t>Painel central de emergencia c/indicadores luminoso e sonoro.</t>
  </si>
  <si>
    <t xml:space="preserve"> 2.13.15 </t>
  </si>
  <si>
    <t xml:space="preserve"> 18040405-UFMA </t>
  </si>
  <si>
    <t>Avisador Sonoro tipo Sirene</t>
  </si>
  <si>
    <t xml:space="preserve"> 2.13.16 </t>
  </si>
  <si>
    <t>Luminária de emergência, com 30 lâmpadas LED de 2 W, sem reator - fornecimento e instalação. Af_02/2020</t>
  </si>
  <si>
    <t xml:space="preserve"> 2.13.17 </t>
  </si>
  <si>
    <t xml:space="preserve"> 18040404.4-UFMA </t>
  </si>
  <si>
    <t>Sistema de pressurização formado por duas bombas 5CV, uma bomba 3CV manômetro (0 a 10)kg/cm2, pressostato (0 a 6)kg/cm2, tanque de pressão 10 litros, três registros de gaveta 25mm, três registros de gaveta 32mm, três válvulas de retenção vertical 32mm, e uma  válvula de retenção vertical 65mm-completo.(Fábrica Progresso)</t>
  </si>
  <si>
    <t xml:space="preserve"> 2.13.18 </t>
  </si>
  <si>
    <t xml:space="preserve"> 24030101.3-UFMA </t>
  </si>
  <si>
    <t>Caixa d`água em polietileno 250 litros, com tampa, inclusive acessórios (Adaptador, registro e tubulação).-(Tanque de escova)</t>
  </si>
  <si>
    <t xml:space="preserve"> 2.13.19 </t>
  </si>
  <si>
    <t xml:space="preserve"> 37556D-UFMA </t>
  </si>
  <si>
    <t>Placa de sinalização de segurança contra incêndio, fotoluminescente, quadrada (20 x 20) cm, em PVC 2,00mm, anti-chamas (símbolos, cores e pictogramas conforme NBR 13434).</t>
  </si>
  <si>
    <t xml:space="preserve"> 2.13.20 </t>
  </si>
  <si>
    <t xml:space="preserve"> 37559D-UFMA </t>
  </si>
  <si>
    <t>Placa de sinalização de segurança contra incêndio, fotoluminescente, retangular, (12 x 40) cm, em PVC 2,00mm, anti-chamas (símbolos, cores e pictogramas conforme NBR 13434).</t>
  </si>
  <si>
    <t xml:space="preserve"> 2.13.21 </t>
  </si>
  <si>
    <t xml:space="preserve"> 37539D-UFMA </t>
  </si>
  <si>
    <t>Placa de sinalização de segurança contra incêndio, fotoluminescente, retangular, (13 x 26) cm em PVC 2,00 mm; anti-chamas (símbolos, cores e pictogramas conf. NBR 13434).</t>
  </si>
  <si>
    <t xml:space="preserve"> 2.14 </t>
  </si>
  <si>
    <t>IMPERMEABILIZAÇÃO</t>
  </si>
  <si>
    <t xml:space="preserve"> 2.14.1 </t>
  </si>
  <si>
    <t xml:space="preserve"> 87905UD-UFMA </t>
  </si>
  <si>
    <t>Chapisco c/argamassa de cimento e areia (1:3) e aditivo impermeabilizante, preparo em betoneira 400l,</t>
  </si>
  <si>
    <t xml:space="preserve"> 2.14.2 </t>
  </si>
  <si>
    <t>Impermeabilização de piso com argamassa de cimento e areia, com aditivo impermeabilizante, e = 2cm. Af_06/2018-(Camada de regularização)</t>
  </si>
  <si>
    <t xml:space="preserve"> 2.14.3 </t>
  </si>
  <si>
    <t xml:space="preserve"> 98547UD-UFMA </t>
  </si>
  <si>
    <t>Impermeabilização de superfície c/manta asfáltica esp. 4mm, uma camada, inclusive aplicação de primer  asfáltico.</t>
  </si>
  <si>
    <t xml:space="preserve"> 2.14.4 </t>
  </si>
  <si>
    <t xml:space="preserve"> 98681U.D1-UFMA </t>
  </si>
  <si>
    <t>Piso cimentado/proteção mecanica, c/argamassa de cimento e areia média (1:3) e aditivo impermeabilizante, preparo mecanico, acabamento rústico espes. 2,0cm.</t>
  </si>
  <si>
    <t xml:space="preserve"> 2.14.5 </t>
  </si>
  <si>
    <t>Impermeabilização de  de superfície com argamassa polimérica / membrana acrílica, 4 demãos, reforçada com véu de poliéster (MAV). AF_06/2018</t>
  </si>
  <si>
    <t xml:space="preserve"> 2.15 </t>
  </si>
  <si>
    <t>REVESTIMENTO EM TETO, PAREDE E PISO</t>
  </si>
  <si>
    <t xml:space="preserve"> 2.15.1 </t>
  </si>
  <si>
    <t>Revestimento de Teto</t>
  </si>
  <si>
    <t xml:space="preserve"> 2.15.1.1 </t>
  </si>
  <si>
    <t>Chapisco aplicado no teto, com rolo para textura acrílica. Argamassa traço 1:4 e emulsão polimérica (adesivo) com preparo em betoneira 400l. Af_06/2014</t>
  </si>
  <si>
    <t xml:space="preserve"> 2.15.1.2 </t>
  </si>
  <si>
    <t xml:space="preserve"> 90406UD-UFMA </t>
  </si>
  <si>
    <t>Massa única (reboco paulista), p/recebimento de pintura, c/argamassa de cimento e areia (1:5), preparo em betoneira 400l, aplicada manualmente em teto, espessura 20mm, c/execução de taliscas.</t>
  </si>
  <si>
    <t xml:space="preserve"> 2.15.2 </t>
  </si>
  <si>
    <t>Revestimento de Parede</t>
  </si>
  <si>
    <t xml:space="preserve"> 2.15.2.1 </t>
  </si>
  <si>
    <t>Chapisco aplicado em alvenarias e estruturas de concreto internas, com colher de pedreiro.  Argamassa traço 1:3 com preparo em betoneira 400l. Af_06/2014</t>
  </si>
  <si>
    <t xml:space="preserve"> 2.15.2.2 </t>
  </si>
  <si>
    <t xml:space="preserve"> 87529UD-UFMA </t>
  </si>
  <si>
    <t>Massa única (reboco paulista), p/recebimento de pintura, c/argamassa de cimento e areia (1:5), preparo em betoneira 400l, aplicada manualmente em paredes internas, espessura 20mm, c/ execução de taliscas.</t>
  </si>
  <si>
    <t xml:space="preserve"> 2.15.2.3 </t>
  </si>
  <si>
    <t xml:space="preserve"> 87529U.D2-UFMA </t>
  </si>
  <si>
    <t>Massa única (reboco paulista), p/recebimento de pintura, c/argamassa de cimento e barro (1:5), preparo em betoneira 400l, aplicada manualmente em paredes internas, espessura 20mm, c/ execução de taliscas.(Empena hall de exposições)</t>
  </si>
  <si>
    <t xml:space="preserve"> 2.15.2.4 </t>
  </si>
  <si>
    <t xml:space="preserve"> 87535UD-UFMA </t>
  </si>
  <si>
    <t>Emboço p/recebimento de cerâmica, c/argamassa de cimento e areia (1:5), preparo mecânico em betoneira 400l, aplicado manualmente em paredes internas de ambientes c/área superior a 10m2, espessura 20mm, c/execução de taliscas; Af.06/2014.</t>
  </si>
  <si>
    <t xml:space="preserve"> 2.15.2.5 </t>
  </si>
  <si>
    <t xml:space="preserve"> 87267UD-UFMA </t>
  </si>
  <si>
    <t>Revestimento cerâmico para paredes internas com placas tipo esmaltada extra PE-III (mínimo), (20x20) cm assente c/argamassa colante AC II, em ambientes c/área maior que 5 m² a meia altura das paredes.</t>
  </si>
  <si>
    <t xml:space="preserve"> 2.15.2.6 </t>
  </si>
  <si>
    <t xml:space="preserve"> 21020501-UFMA </t>
  </si>
  <si>
    <t>Filete de granito Branco Marfim, largura 5 cm, espessura 2,0 cm, assente c/argamassa de cimento e areia 1:3, preparo mecânico.</t>
  </si>
  <si>
    <t xml:space="preserve"> 2.15.2.7 </t>
  </si>
  <si>
    <t xml:space="preserve"> 21020607-UFMA </t>
  </si>
  <si>
    <t>Painel ripado em chapa de MDF ultra ( chapa Naval) crú E= 20mm, fixado com cola sobre painel liso de MDF ultra crú E=20mm, fixado com parafuso sobre superfície de sustentação, inclusive confecção e montagem.</t>
  </si>
  <si>
    <t xml:space="preserve"> 2.15.3 </t>
  </si>
  <si>
    <t>Revestimento de Piso</t>
  </si>
  <si>
    <t xml:space="preserve"> 2.15.3.1 </t>
  </si>
  <si>
    <t xml:space="preserve"> 2.15.3.2 </t>
  </si>
  <si>
    <t>Contrapiso em argamassa traço 1:4 (cimento e areia), preparo mecânico com betoneira 400 l, aplicado em áreas secas sobre laje, aderido, espessura 3cm. Af_06/2014</t>
  </si>
  <si>
    <t xml:space="preserve"> 2.15.3.3 </t>
  </si>
  <si>
    <t xml:space="preserve"> 87630UD-UFMA </t>
  </si>
  <si>
    <t>Contrapiso c/argamassa de cimento e areia (1:3), preparo mecânico em betoneira 400 l, aplicado em áreas secas sobre laje, aderido, espessura 3 cm (p/piso de alta resistencia).</t>
  </si>
  <si>
    <t xml:space="preserve"> 2.15.3.4 </t>
  </si>
  <si>
    <t xml:space="preserve"> 72137UD-UFMA </t>
  </si>
  <si>
    <t>Piso industrial alta resistência, espessura 12mm, incluso juntas de dilatação plásticas,  sem polimento.</t>
  </si>
  <si>
    <t xml:space="preserve"> 2.15.3.5 </t>
  </si>
  <si>
    <t>Revestimento cerâmico para piso com placas tipo porcelanato de dimensões 60x60 cm aplicada em ambientes de área entre 5 m² e 10 m². Af_06/2014/2014</t>
  </si>
  <si>
    <t xml:space="preserve"> 2.15.3.6 </t>
  </si>
  <si>
    <t>Piso em granito (cinza andorinha/corumbá)aplicado em ambientes internos. Af_09/2020</t>
  </si>
  <si>
    <t xml:space="preserve"> 2.15.3.7 </t>
  </si>
  <si>
    <t xml:space="preserve"> 98671UD-UFMA </t>
  </si>
  <si>
    <t>Piso de granito branco marfim.</t>
  </si>
  <si>
    <t xml:space="preserve"> 2.15.3.8 </t>
  </si>
  <si>
    <t xml:space="preserve"> 21030502-UFMA </t>
  </si>
  <si>
    <t>Piso de granito Preto São Gabriel (p/ escada), assente com cimento colante AC III e rejuntamento.</t>
  </si>
  <si>
    <t xml:space="preserve"> 2.15.3.9 </t>
  </si>
  <si>
    <t xml:space="preserve"> 21030503-UFMA </t>
  </si>
  <si>
    <t>Piso de granito Preto Via Láctea (p/ escada), assente com cimento colante AC III e rejuntamento.</t>
  </si>
  <si>
    <t xml:space="preserve"> 2.15.3.10 </t>
  </si>
  <si>
    <t xml:space="preserve"> 21030707-UFMA </t>
  </si>
  <si>
    <t>Piso de madeira ipê champanhe, com encaixe macho/fêmea, (20x2) cm, inclusive estrutura de fixação e acabamento com sinteco semi-brilho três demãos.</t>
  </si>
  <si>
    <t xml:space="preserve"> 2.15.3.11 </t>
  </si>
  <si>
    <t>Piso cimentado, traço 1:3 (cimento e areia), acabamento liso, espessura 3,0 cm, preparo mecânico da argamassa. Af_09/2020</t>
  </si>
  <si>
    <t xml:space="preserve"> 2.15.3.12 </t>
  </si>
  <si>
    <t>Piso em concreto 20 MPA preparo mecânico, espessura 7cm. Af_09/2020</t>
  </si>
  <si>
    <t xml:space="preserve"> 2.15.3.13 </t>
  </si>
  <si>
    <t xml:space="preserve"> 101094U.D1-UFMA </t>
  </si>
  <si>
    <t>Piso podotátil, direcional ou alerta, assentado sobre cola de contato.</t>
  </si>
  <si>
    <t xml:space="preserve"> 2.15.3.14 </t>
  </si>
  <si>
    <t>Faixa de Sinalização fotoluminescente 3x20cm</t>
  </si>
  <si>
    <t xml:space="preserve"> 2.15.4 </t>
  </si>
  <si>
    <t>Rodapé, Peitoril, Soleira, Moldura e Friso</t>
  </si>
  <si>
    <t xml:space="preserve"> 2.15.4.1 </t>
  </si>
  <si>
    <t xml:space="preserve"> 98685U.D1-UFMA </t>
  </si>
  <si>
    <t>Rodapé em granito (Cinza Andorinha/ Corumbá), assente com argamassa colante AC III, altura 15 cm.</t>
  </si>
  <si>
    <t xml:space="preserve"> 2.15.4.2 </t>
  </si>
  <si>
    <t xml:space="preserve"> 88650UD-UFMA </t>
  </si>
  <si>
    <t>Rodapé de Porcelanato assente c/argamassa colante AC III, altura 15 cm.</t>
  </si>
  <si>
    <t xml:space="preserve"> 2.15.4.3 </t>
  </si>
  <si>
    <t xml:space="preserve"> 98689U.D3-UFMA </t>
  </si>
  <si>
    <t>Soleira/Peitoril reto em granito cinza, largura 18 cm, espessura 2,0 cm, assente  c/argamassa de cimento e areia 1:3, preparo mecânico.</t>
  </si>
  <si>
    <t xml:space="preserve"> 2.15.4.4 </t>
  </si>
  <si>
    <t xml:space="preserve"> 210501-UFMA </t>
  </si>
  <si>
    <t>Peitoril em granito (Cinza Andorinha/ Corumbá) com rebaixo, espessura 2,0 cm, assente com argamassa AC III.</t>
  </si>
  <si>
    <t xml:space="preserve"> 2.15.4.5 </t>
  </si>
  <si>
    <t xml:space="preserve"> 210601-UFMA </t>
  </si>
  <si>
    <t>Soleira em granito (Cinza Andorinha/ Corumbá), espessura 2,0 cm, assente com argamassa AC III.</t>
  </si>
  <si>
    <t xml:space="preserve"> 2.15.4.6 </t>
  </si>
  <si>
    <t xml:space="preserve"> 21070104-UFMA </t>
  </si>
  <si>
    <t>Moldura de granito Branco Marfim (190x20)mm.</t>
  </si>
  <si>
    <t xml:space="preserve"> 2.15.4.7 </t>
  </si>
  <si>
    <t xml:space="preserve"> 21070201-UFMA </t>
  </si>
  <si>
    <t>Moldura de argamassa com cimento e areia 1:3, med. (20x5)cm.</t>
  </si>
  <si>
    <t xml:space="preserve"> 2.15.4.8 </t>
  </si>
  <si>
    <t xml:space="preserve"> 21070202-UFMA </t>
  </si>
  <si>
    <t>Moldura de argamassa com cimento e areia 1:3, med. (30x5)cm.</t>
  </si>
  <si>
    <t xml:space="preserve"> 2.15.4.9 </t>
  </si>
  <si>
    <t xml:space="preserve"> 2.16 </t>
  </si>
  <si>
    <t>FORROS</t>
  </si>
  <si>
    <t xml:space="preserve"> 2.16.1 </t>
  </si>
  <si>
    <t xml:space="preserve"> 22030202-UFMA </t>
  </si>
  <si>
    <t>Forro com régua de madeira (ipê) 10 x 2 cm, fixada na estrutura de madeira (caibros) existente.</t>
  </si>
  <si>
    <t xml:space="preserve"> 2.16.2 </t>
  </si>
  <si>
    <t xml:space="preserve"> 23020101.1-UFMA </t>
  </si>
  <si>
    <t>Forro de gesso acartonado liso c/estrutura  em perfil de alumínio natural.</t>
  </si>
  <si>
    <t xml:space="preserve"> 2.16.3 </t>
  </si>
  <si>
    <t xml:space="preserve"> 2.17 </t>
  </si>
  <si>
    <t>LOUÇAS, FERRAGENS HIDROSSANITÁRIAS E RESERVAÇÃO</t>
  </si>
  <si>
    <t xml:space="preserve"> 2.17.1 </t>
  </si>
  <si>
    <t xml:space="preserve"> 86931UD-UFMA </t>
  </si>
  <si>
    <t>Vaso sanitário sifonado c/caixa acoplada louça branca, incluso engate flexível PVC branco, 1/2 x 40 cm, anel de vedação e assento sanitário, fornecimento e instalação.</t>
  </si>
  <si>
    <t xml:space="preserve"> 2.17.2 </t>
  </si>
  <si>
    <t xml:space="preserve"> 95472UD-UFMA </t>
  </si>
  <si>
    <t>Vaso sanitário sifonado convencional p/PCD, sem furo frontal, em louça branca, com base em granito, incluso conjunto de ligação ajustável, anel de vedação e assento sanitário.- fornecimento e instalação.</t>
  </si>
  <si>
    <t xml:space="preserve"> 2.17.3 </t>
  </si>
  <si>
    <t xml:space="preserve"> 24020503-UFMA </t>
  </si>
  <si>
    <t>Caixa de Descarga acoplada para PNE/PCD</t>
  </si>
  <si>
    <t xml:space="preserve"> 2.17.4 </t>
  </si>
  <si>
    <t xml:space="preserve"> 240203-UFMA </t>
  </si>
  <si>
    <t>Ducha higienica, inclusive registro de pressão c/canopla acabamento cromado 1/2"</t>
  </si>
  <si>
    <t xml:space="preserve"> 2.17.5 </t>
  </si>
  <si>
    <t xml:space="preserve"> 86937U.D1-UFMA </t>
  </si>
  <si>
    <t>Cuba de embutir oval em louça branca (35 x 50)cm ou equivalente, incluso abertura na bancada p/encaixe, válvula em metal cromado, torneira de mesa, padrão médio c/furo, e sifão flexível em PVC - fornecimento e instalação.</t>
  </si>
  <si>
    <t xml:space="preserve"> 2.17.6 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</si>
  <si>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</si>
  <si>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 2.17.7 </t>
  </si>
  <si>
    <t xml:space="preserve"> 86935UD-UFMA </t>
  </si>
  <si>
    <t>Cuba de embutir de aço inoxidável média, incluso abertura na bancada para encaixe, válvula americana em metal cromado, torneira cromada tubo móvel de parede padrão médiio, e sifão flexível em PVCabertura na bancada, fornecimento e instalação.</t>
  </si>
  <si>
    <t xml:space="preserve"> 2.17.8 </t>
  </si>
  <si>
    <t>Mictório sifonado louça branca  padrão médio  fornecimento e instalação. Af_01/2020</t>
  </si>
  <si>
    <t xml:space="preserve"> 2.17.9 </t>
  </si>
  <si>
    <t>Tanque de mármore sintético com coluna, 22l ou equivalente, incluso sifão flexível em pvc, válvula plástica e torneira de metal cromado padrão popular - fornecimento e instalação. af_01/2020</t>
  </si>
  <si>
    <t xml:space="preserve"> 2.17.10 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</si>
  <si>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</si>
  <si>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</si>
  <si>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 xml:space="preserve"> 2.17.11 </t>
  </si>
  <si>
    <t xml:space="preserve"> 89987UD-UFMA </t>
  </si>
  <si>
    <t>Registro de gaveta em latão, roscável, Ø 25mm (3/4"), c/acabamento e canopla cromados. Fornecido e instalado em ramal de água, inclusive conexões.</t>
  </si>
  <si>
    <t xml:space="preserve"> 2.17.12 </t>
  </si>
  <si>
    <t xml:space="preserve"> 94495UD-UFMA </t>
  </si>
  <si>
    <t>Registro de gaveta bruto, em latão, roscável, Ø 32mm (1"), fornecido e instalado em reservação, inclusive conexões.</t>
  </si>
  <si>
    <t xml:space="preserve"> 2.17.13 </t>
  </si>
  <si>
    <t xml:space="preserve"> 94496UD-UFMA </t>
  </si>
  <si>
    <t>Registro de gaveta bruto, em latão, roscável, Ø 40mm (1.1/4"), fornecido e instalado em reservação, inclusive conexões.</t>
  </si>
  <si>
    <t xml:space="preserve"> 2.17.14 </t>
  </si>
  <si>
    <t xml:space="preserve"> 94497UD-UFMA </t>
  </si>
  <si>
    <t>Registro de gaveta bruto, em latão, roscável, Ø 50mm (1.1/2"), fornecido e instalado em reservação, inclusive conexões.</t>
  </si>
  <si>
    <t xml:space="preserve"> 2.17.15 </t>
  </si>
  <si>
    <t xml:space="preserve"> 94498UD-UFMA </t>
  </si>
  <si>
    <t>Registro de gaveta bruto, em latão, roscável, Ø 60mm (2"), fornecido e instalado em reservação, inclusive conexões.</t>
  </si>
  <si>
    <t xml:space="preserve"> 2.17.16 </t>
  </si>
  <si>
    <t>Válvula de retenção vertical, de bronze, roscável, 1 1/4" - fornecimento e instalação. af_01/2019</t>
  </si>
  <si>
    <t xml:space="preserve"> 2.17.17 </t>
  </si>
  <si>
    <t>Adaptador com flanges livres, PVC, soldável, DN 25 mm x 3/4 , instalado em reservação de água de edificação que possua reservatório de fibra/fibrocimento   fornecimento e instalação. AF_06/2016</t>
  </si>
  <si>
    <t xml:space="preserve"> 2.17.18 </t>
  </si>
  <si>
    <t>Adaptador com flanges livres, PVC, soldável longo, DN 50 mm x 1 1/2 , instalado em reservação de água de edificação que possua reservatório de fibra/fibrocimento   fornecimento e instalação. af_06/2016</t>
  </si>
  <si>
    <t xml:space="preserve"> 2.17.19 </t>
  </si>
  <si>
    <t>Adaptador com flanges livres, pvc, soldável, DN 60 mm x 2 , instalado em reservação de água de edificação que possua reservatório de fibra/fibrocimento   fornecimento e instalação. Af_06/2016</t>
  </si>
  <si>
    <t xml:space="preserve"> 2.17.20 </t>
  </si>
  <si>
    <t>Saboneteira de parede em metal cromado, incluso fixação. Af_01/2020</t>
  </si>
  <si>
    <t xml:space="preserve"> 2.17.21 </t>
  </si>
  <si>
    <t>Saboneteira plastica tipo dispenser para sabonete liquido com reservatorio 800 a 1500 ml, incluso fixação. Af_01/2020</t>
  </si>
  <si>
    <t xml:space="preserve"> 2.17.22 </t>
  </si>
  <si>
    <t xml:space="preserve"> 37400UD-UFMA </t>
  </si>
  <si>
    <t>Papeleira PVC tipo dispenser p/papel higiênico rolão 300m, incluso fixação.</t>
  </si>
  <si>
    <t xml:space="preserve"> 2.17.23 </t>
  </si>
  <si>
    <t xml:space="preserve"> 37401UD-UFMA </t>
  </si>
  <si>
    <t>Toalheiro PVC tipo dispenser p/papel toalha interfolhado, incluso fixação.</t>
  </si>
  <si>
    <t xml:space="preserve"> 2.17.24 </t>
  </si>
  <si>
    <t xml:space="preserve"> 37399UD-UFMA </t>
  </si>
  <si>
    <t>Cabide/gancho de banheiro simples em metal cromado, incluso fixação.</t>
  </si>
  <si>
    <t xml:space="preserve"> 2.17.25 </t>
  </si>
  <si>
    <t xml:space="preserve"> 85005UD-UFMA </t>
  </si>
  <si>
    <t>Espelho cristal, espes. 4mm, c/parafusos de fixação, s/moldura.</t>
  </si>
  <si>
    <t xml:space="preserve"> 2.17.26 </t>
  </si>
  <si>
    <t>Caixa d´água de fibra de vidro capacidade 5.000l, inclusive acessórios(Adaptador e torneira de bóia elétrica)-Fábrica Progresso</t>
  </si>
  <si>
    <t xml:space="preserve"> 2.17.27 </t>
  </si>
  <si>
    <t>Torneira de boia, roscável, 3/4 , fornecida e instalada em reservação de água. Af_06/2016</t>
  </si>
  <si>
    <t xml:space="preserve"> 2.17.28 </t>
  </si>
  <si>
    <t>Chave de boia automática superior/inferior 15A/250V - fornecimento e instalação. Af_12/2020</t>
  </si>
  <si>
    <t xml:space="preserve"> 2.18 </t>
  </si>
  <si>
    <t>SERVIÇOS COMPLEMENTARES</t>
  </si>
  <si>
    <t xml:space="preserve"> 2.18.1 </t>
  </si>
  <si>
    <t xml:space="preserve"> 25010201-UFMA </t>
  </si>
  <si>
    <t>Guarda corpo em aço inox AISI 304 esp. 1,2 mm, formado por contraventamento horizontal superior e montantes verticais a cada 1,00m, ambos com Ø 2”; contraventamentos horizontais intermediários e inferior com Ø 1.1/4”; corrimão duplo com Ø 1.1/2” com alturas de 70cm e 92cm e com afastamento de 4cm(face externa);-Escada, conforme projeto.</t>
  </si>
  <si>
    <t xml:space="preserve"> 2.18.2 </t>
  </si>
  <si>
    <t xml:space="preserve"> 25010203-UFMA </t>
  </si>
  <si>
    <t>Guarda corpo em aço inox AISI 304 esp.1,2 mm, formado por contraventamento horizontal superior e montantes verticais a cada 1,00m, ambos com Ø 2”; contraventamentos horizontais intermediários e inferior com Ø 1.1/4”; conforme projeto.</t>
  </si>
  <si>
    <t xml:space="preserve"> 2.18.3 </t>
  </si>
  <si>
    <t xml:space="preserve"> 25020101-UFMA </t>
  </si>
  <si>
    <t>Corrimão duplo em aço inox AISI 304, com Ø 1.1/2” com alturas de 70cm e 92cm e com afastamento de 4cm (face externa); conforme projeto.</t>
  </si>
  <si>
    <t xml:space="preserve"> 2.18.4 </t>
  </si>
  <si>
    <t xml:space="preserve"> 25010302-UFMA </t>
  </si>
  <si>
    <t>Porta em aço inox AISI 304 esp.1,2 mm, med.(1,00x1,10)m, formada por contraventamento horizontal superior e montantes verticais a cada 1,00m, ambos com Ø 2”; contraventamentos horizontais intermediários e inferior com Ø 1.1/4”, inclusive dobradiça tipo gonzo e ferrolho, conforme projeto. (área de acesso ao poço)</t>
  </si>
  <si>
    <t xml:space="preserve"> 2.18.5 </t>
  </si>
  <si>
    <t>Barra de apoio reta, em aco inox polido, comprimento 80 cm, fixada na parede - fornecimento e instalação. af_01/2020</t>
  </si>
  <si>
    <t xml:space="preserve"> 2.18.6 </t>
  </si>
  <si>
    <t xml:space="preserve"> 25030301-UFMA </t>
  </si>
  <si>
    <t>Barra de apoio em U dupla, de aço inoxidável polido 30 cm  Ø 1 1/4, p/lavatório do sanitário PCD, incluso fixação.</t>
  </si>
  <si>
    <t xml:space="preserve"> 2.18.7 </t>
  </si>
  <si>
    <t xml:space="preserve"> 25050101.3-UFMA </t>
  </si>
  <si>
    <t>Bancada/Tampo de granito branco marfim , largura total 0,70m (c/testeira e rodamão); engastada/apoiada em alvenaria, c/apoio em cantoneira pintada (1.1/2 x 1/4)", a cada metro, inclusive assentamento c/argamassa de cimento e areia 1:3.</t>
  </si>
  <si>
    <t xml:space="preserve"> 2.18.8 </t>
  </si>
  <si>
    <t xml:space="preserve"> 25050101.4-UFMA </t>
  </si>
  <si>
    <t>Bancada/Tampo de granito branco marfim , largura total 0,80m (c/testeira e rodamão); engastada/apoiada em alvenaria, c/apoio em cantoneira pintada (1.1/2 x 1/4)", a cada metro, inclusive assentamento c/argamassa de cimento e areia 1:3.</t>
  </si>
  <si>
    <t xml:space="preserve"> 2.18.9 </t>
  </si>
  <si>
    <t>Bancada/Tampo de granito branco marfim , largura total 0,30m, apoiada sobre alvenaria,  inclusive assentamento c/argamassa de cimento e areia 1:3.</t>
  </si>
  <si>
    <t xml:space="preserve"> 2.18.10 </t>
  </si>
  <si>
    <t xml:space="preserve"> 25050102.2-UFMA </t>
  </si>
  <si>
    <t>Bancada/Tampo de granito branco marfim , largura total 0,40m, apoiada sobre alvenaria,  inclusive assentamento c/argamassa de cimento e areia 1:3.</t>
  </si>
  <si>
    <t xml:space="preserve"> 2.18.11 </t>
  </si>
  <si>
    <t xml:space="preserve"> 25050102.3-UFMA </t>
  </si>
  <si>
    <t>Bancada/Tampo de granito branco marfim , largura total 0,60m, apoiada sobre alvenaria, c/apoio em cantoneira pintada  (1.1/2 x 1/4)", a cada metro, inclusive assentamento c/argamassa de cimento e areia 1:3.</t>
  </si>
  <si>
    <t xml:space="preserve"> 2.18.12 </t>
  </si>
  <si>
    <t xml:space="preserve"> 25050102.4-UFMA </t>
  </si>
  <si>
    <t>Bancada/Tampo de granito branco marfim , largura total 0,70m, apoiada sobre alvenaria, c/apoio em cantoneira pintada  (1.1/2 x 1/4)", a cada metro, inclusive assentamento c/argamassa de cimento e areia 1:3.</t>
  </si>
  <si>
    <t xml:space="preserve"> 2.18.13 </t>
  </si>
  <si>
    <t xml:space="preserve"> 25050102.5-UFMA </t>
  </si>
  <si>
    <t>Bancada/Tampo de granito branco marfim , largura total 0,75m, apoiada sobre alvenaria, c/apoio em cantoneira pintada  (1.1/2 x 1/4)", a cada metro, inclusive assentamento c/argamassa de cimento e areia 1:3.</t>
  </si>
  <si>
    <t xml:space="preserve"> 2.18.14 </t>
  </si>
  <si>
    <t xml:space="preserve"> 25050102.6-UFMA </t>
  </si>
  <si>
    <t>Bancada/Tampo de granito branco marfim , largura total 0,90m, apoiada sobre alvenaria, c/apoio em cantoneira pintada  (1.1/2 x 1/4)", a cada metro, inclusive assentamento c/argamassa de cimento e areia 1:3.</t>
  </si>
  <si>
    <t xml:space="preserve"> 2.18.15 </t>
  </si>
  <si>
    <t xml:space="preserve"> 25050102.7-UFMA </t>
  </si>
  <si>
    <t>Bancada/Tampo de granito branco marfim , largura total 0,95m, apoiada sobre alvenaria, c/apoio em cantoneira pintada  (1.1/2 x 1/4)", a cada metro, inclusive assentamento c/argamassa de cimento e areia 1:3.</t>
  </si>
  <si>
    <t xml:space="preserve"> 2.18.16 </t>
  </si>
  <si>
    <t xml:space="preserve"> 25050102.8-UFMA </t>
  </si>
  <si>
    <t>Bancada/Tampo de granito branco marfim , largura total 1,10m, apoiada sobre alvenaria, c/apoio em cantoneira pintada  (1.1/2 x 1/4)", a cada metro, inclusive assentamento c/argamassa de cimento e areia 1:3.</t>
  </si>
  <si>
    <t xml:space="preserve"> 2.18.17 </t>
  </si>
  <si>
    <t xml:space="preserve"> 25080107-UFMA </t>
  </si>
  <si>
    <t>Prateleira de granito Branco Marfim (500x20)mm, chumbada em alvenaria c/argamassa de cimento e areia (1:3) e apoio trapezoidal de alturas (5 e 10)cm, em cada metro.</t>
  </si>
  <si>
    <t xml:space="preserve"> 2.18.18 </t>
  </si>
  <si>
    <t xml:space="preserve"> 25180301-UFMA </t>
  </si>
  <si>
    <t>Tampa de Placa de acrílico liso 15mm, transparente, Ø 3,20m, com estrutura de aço em tubo de metalon chapa 14 (70x70x2)mm.</t>
  </si>
  <si>
    <t xml:space="preserve"> 2.19 </t>
  </si>
  <si>
    <t>DRENAGEM PLUVIAL</t>
  </si>
  <si>
    <t xml:space="preserve"> 2.19.1 </t>
  </si>
  <si>
    <t xml:space="preserve"> 90697U.DAP-UFMA </t>
  </si>
  <si>
    <t>Tubo de PVC  aparente para rede coletora de água pluvial, DN 250 mm, junta elástica, inclusive conexões.</t>
  </si>
  <si>
    <t xml:space="preserve"> 2.19.2 </t>
  </si>
  <si>
    <t xml:space="preserve"> 26020104-UFMA </t>
  </si>
  <si>
    <t>Canaleta em alvenaria de bloco estrutural esp. 9cm, med. (30x40)cm, fundo em concreto simples,  tampa de ferro tipo grelha com cantoneira (abas iguais) em ferro galvanizado, 38,1 mm x 3,17 mm (Lx E), e enchimento com barra lisa redonda 12.5mm, revestimento interno em cimento e areia 1:3, e aditivo impermeabilizante.</t>
  </si>
  <si>
    <t xml:space="preserve"> 2.19.3 </t>
  </si>
  <si>
    <t xml:space="preserve"> 26020105-UFMA </t>
  </si>
  <si>
    <t>Canaleta em alvenaria de bloco estrutural esp. 9cm, med. (60x50)cm, fundo em concreto simples, tampa de ferro tipo grelha com cantoneira (abas iguais) em ferro galvanizado, 38,1 mm x 3,17 mm (Lx E), e enchimento com barra lisa redonda 12.5mm, revestimento interno em cimento e areia 1:3, e aditivo impermeabilizante.</t>
  </si>
  <si>
    <t xml:space="preserve"> 2.20 </t>
  </si>
  <si>
    <t>PAVIMENTAÇÃO EXTERNA E PAISAGISMO</t>
  </si>
  <si>
    <t xml:space="preserve"> 2.20.1 </t>
  </si>
  <si>
    <t xml:space="preserve"> 2.20.2 </t>
  </si>
  <si>
    <t xml:space="preserve"> 2.20.3 </t>
  </si>
  <si>
    <t xml:space="preserve"> 21030301-UFMA </t>
  </si>
  <si>
    <t>Piso de Placa Concreto pré-moldado med. (0,60x0,60)m, assentado com argamassa de cimento e areia 1:3.</t>
  </si>
  <si>
    <t xml:space="preserve"> 2.20.4 </t>
  </si>
  <si>
    <t xml:space="preserve"> 98670UD.2-UFMA </t>
  </si>
  <si>
    <t>Piso tátil (alerta ou direcional) em ladrilho hidráulico, aplicado em faixa de 25 cm, no passeio, cor amarelo.</t>
  </si>
  <si>
    <t xml:space="preserve"> 2.21 </t>
  </si>
  <si>
    <t>PINTURA</t>
  </si>
  <si>
    <t xml:space="preserve"> 2.21.1 </t>
  </si>
  <si>
    <t xml:space="preserve"> 88486U.D3-UFMA </t>
  </si>
  <si>
    <t>Pintura c/tinta látex PVA em teto, duas demãos, c/selador e emassamento acrílicos, uma e duas demãos, respectivamente.</t>
  </si>
  <si>
    <t xml:space="preserve"> 2.21.2 </t>
  </si>
  <si>
    <t xml:space="preserve"> 88488UD-UFMA </t>
  </si>
  <si>
    <t>Aplicação manual de pintura p/gesso em tetos, duas demãos.</t>
  </si>
  <si>
    <t xml:space="preserve"> 2.21.3 </t>
  </si>
  <si>
    <t xml:space="preserve"> 88489U.D2-UFMA </t>
  </si>
  <si>
    <t>Pintura látex acrílica em paredes internas, três demãos, c/selador e emassamento acrílicos, uma e duas demãos, respectivamente.</t>
  </si>
  <si>
    <t xml:space="preserve"> 2.21.4 </t>
  </si>
  <si>
    <t xml:space="preserve"> 88489U.D5-UFMA </t>
  </si>
  <si>
    <t>Pintura látex acrílica em paredes internas, três demãos, c/  uma demão de emassamento acrílico.</t>
  </si>
  <si>
    <t xml:space="preserve"> 2.21.5 </t>
  </si>
  <si>
    <t xml:space="preserve"> 88489U.D4 </t>
  </si>
  <si>
    <t>Aplicação manual de pintura p/gesso em paredes, duas demãos.</t>
  </si>
  <si>
    <t xml:space="preserve"> 2.21.6 </t>
  </si>
  <si>
    <t xml:space="preserve"> 95624U.D1-UFMA </t>
  </si>
  <si>
    <t>Pintura látex acrílica em superfícies externas de edifícios de múltiplos pavimentos, duas demãos, inclusive raspagem da tinta antiga, lixamento, aplicação de fundo preparador uma demão de emassamento acrílico (Repintura).</t>
  </si>
  <si>
    <t xml:space="preserve"> 2.21.7 </t>
  </si>
  <si>
    <t xml:space="preserve"> 95624U.D2-UFMA </t>
  </si>
  <si>
    <t>Pintura látex acrílica em superfícies externas de edifícios de múltiplos pavimentos, três demãos, c/selador e emassamento acrílicos, uma e duas demãos, respectivamente.</t>
  </si>
  <si>
    <t xml:space="preserve"> 2.21.8 </t>
  </si>
  <si>
    <t xml:space="preserve"> 95624U.D4-UFMA </t>
  </si>
  <si>
    <t>Pintura látex acrílica em bloco vazado padrão UFMA, duas demãos.</t>
  </si>
  <si>
    <t xml:space="preserve"> 2.21.9 </t>
  </si>
  <si>
    <t xml:space="preserve"> 102229UD-UFMA </t>
  </si>
  <si>
    <t>Pintura esmalte acetinado p/madeira com emassamento, três e uma demãos respectivamente.</t>
  </si>
  <si>
    <t xml:space="preserve"> 2.21.10 </t>
  </si>
  <si>
    <t>Pintura verniz (incolor) alquídico em madeira, uso interno, 3 demãos. Af_01/2021</t>
  </si>
  <si>
    <t xml:space="preserve"> 2.21.11 </t>
  </si>
  <si>
    <t>Pintura com tinta alquídica de fundo (tipo zarcão) aplicada a rolo ou pincel sobre superfícies metálicas (exceto perfil) executado em obra (por demão). Af_01/2020</t>
  </si>
  <si>
    <t xml:space="preserve"> 2.21.12 </t>
  </si>
  <si>
    <t>Pintura com tinta alquídica de acabamento (esmalte sintético fosco) aplicada a rolo ou pincel sobre superfícies metálicas (exceto perfil) executado em obra (02 demãos). Af_01/2020</t>
  </si>
  <si>
    <t xml:space="preserve"> 3 </t>
  </si>
  <si>
    <t>1º ANDAR E MIRANTE</t>
  </si>
  <si>
    <t xml:space="preserve"> 3.1 </t>
  </si>
  <si>
    <t xml:space="preserve"> 3.1.1 </t>
  </si>
  <si>
    <t xml:space="preserve"> 3.1.2 </t>
  </si>
  <si>
    <t xml:space="preserve"> 3.1.3 </t>
  </si>
  <si>
    <t xml:space="preserve"> 3.1.4 </t>
  </si>
  <si>
    <t xml:space="preserve"> 3.1.5 </t>
  </si>
  <si>
    <t>Retirada e recolocação de  telha cerâmica capa-canal, com mais de duas águas, incluso içamento. Af_07/2019</t>
  </si>
  <si>
    <t xml:space="preserve"> 3.2 </t>
  </si>
  <si>
    <t>ESTRUTURA METALICA</t>
  </si>
  <si>
    <t xml:space="preserve"> 3.2.1 </t>
  </si>
  <si>
    <t xml:space="preserve"> 09040104-UFMA </t>
  </si>
  <si>
    <t xml:space="preserve"> 3.2.2 </t>
  </si>
  <si>
    <t xml:space="preserve"> 09040107 UFMA </t>
  </si>
  <si>
    <t xml:space="preserve"> 3.2.3 </t>
  </si>
  <si>
    <t xml:space="preserve"> 11020402-UFMA </t>
  </si>
  <si>
    <t xml:space="preserve"> 3.2.4 </t>
  </si>
  <si>
    <t xml:space="preserve"> 09040202-UFMA </t>
  </si>
  <si>
    <t xml:space="preserve"> 3.3 </t>
  </si>
  <si>
    <t>ALVENARIAS E DIVISORIAS</t>
  </si>
  <si>
    <t xml:space="preserve"> 3.3.1 </t>
  </si>
  <si>
    <t xml:space="preserve"> 3.3.2 </t>
  </si>
  <si>
    <t xml:space="preserve"> 3.3.3 </t>
  </si>
  <si>
    <t xml:space="preserve"> 3.3.4 </t>
  </si>
  <si>
    <t xml:space="preserve"> 3.3.5 </t>
  </si>
  <si>
    <t xml:space="preserve"> 96366UD-UFMA </t>
  </si>
  <si>
    <t>Parede com placas de gesso acartonado (Drywall), resistente à umidade (RU), cor verde, E= 12,5mm, com duas faces duplas e estrutura metálica com guias simples, sem vãos.</t>
  </si>
  <si>
    <t xml:space="preserve"> 3.3.6 </t>
  </si>
  <si>
    <t>Parede com placas de gesso acartonado (drywall), para uso interno, com duas faces duplas e estrutura metálica com guias simples, com vãos. Af_06/2017_p</t>
  </si>
  <si>
    <t xml:space="preserve"> 3.3.7 </t>
  </si>
  <si>
    <t xml:space="preserve"> 3.4 </t>
  </si>
  <si>
    <t>COBERTURA</t>
  </si>
  <si>
    <t xml:space="preserve"> 3.4.1 </t>
  </si>
  <si>
    <t xml:space="preserve"> 92541UD-UFMA </t>
  </si>
  <si>
    <t>Trama de madeira composta por ripas e caibros para telhados de até 2 águas para telha cerâmica capa-canal, incluso transporte vertical. Af_07/2019</t>
  </si>
  <si>
    <t xml:space="preserve"> 3.4.2 </t>
  </si>
  <si>
    <t>Subcobertura com manta plástica revestida por película de alumíno, incluso transporte vertical. Af_07/2019</t>
  </si>
  <si>
    <t xml:space="preserve"> 3.4.3 </t>
  </si>
  <si>
    <t>Telhamento com telha cerâmica capa-canal, tipo plan, com até 2 águas, incluso transporte vertical. Af_07/2019</t>
  </si>
  <si>
    <t xml:space="preserve"> 3.4.4 </t>
  </si>
  <si>
    <t xml:space="preserve"> 94213UD-UFMA </t>
  </si>
  <si>
    <t>Telhamento com telha policarbonato, tipo plan, translucidez de 98% , com até 2 águas, incluso transporte vertical.</t>
  </si>
  <si>
    <t xml:space="preserve"> 3.4.5 </t>
  </si>
  <si>
    <t>Rufo externo/interno em chapa de aço galvanizado número 26, corte de 33 cm, incluso içamento. Af_07/2019</t>
  </si>
  <si>
    <t xml:space="preserve"> 3.4.6 </t>
  </si>
  <si>
    <t xml:space="preserve"> 94226-UFMA </t>
  </si>
  <si>
    <t>Revisão de Subcobertura com manta plástica revestida por película de aluminio, incluso transporte vertical, com 15% de substituição.</t>
  </si>
  <si>
    <t xml:space="preserve"> 3.4.7 </t>
  </si>
  <si>
    <t xml:space="preserve"> 11040101-UFMA </t>
  </si>
  <si>
    <t>Revisão de cobertuta cerâmica, canal tipo Plan, com substituição de 30% de material (Estrutura e telhamento).</t>
  </si>
  <si>
    <t xml:space="preserve"> 3.4.8 </t>
  </si>
  <si>
    <t xml:space="preserve"> 94229U.D1-UFMA </t>
  </si>
  <si>
    <t>Revisão de Calha em chapa de aço galvanizado número 24, desenvolvimento de 1,40 m com substituição de 30%.</t>
  </si>
  <si>
    <t xml:space="preserve"> 3.4.9 </t>
  </si>
  <si>
    <t xml:space="preserve"> 94229U.D2-UFMA </t>
  </si>
  <si>
    <t>Revisão de calha em chapa de aço galvanizado número 24, desenvolvimento de 1,30 m com substituição de 30%.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</si>
  <si>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</si>
  <si>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</si>
  <si>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</si>
  <si>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</si>
  <si>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</si>
  <si>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</si>
  <si>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12010403-UFMA </t>
  </si>
  <si>
    <t>Janela de madeira e vidro liso incolor de 4mm, med.( 1,50x3,45)m, com 02 folhas de abrir, h=2,40m; com bandeira fixa semi circular de  madeira h= 1,05m e vidro liso incolor 4mm, inclusive dobradiças, ferrolho, cremona, conforme projeto- (J18).</t>
  </si>
  <si>
    <t xml:space="preserve"> 3.5.6 </t>
  </si>
  <si>
    <t>Janela de madeira e vidro liso incolor de 4mm, med.(0,69x2,00)m, com 01 folha pivotante,  inclusive conjunto de ferragens pivo, conforme projeto- (J21).</t>
  </si>
  <si>
    <t xml:space="preserve"> 3.5.7 </t>
  </si>
  <si>
    <t xml:space="preserve"> 12010405-UFMA </t>
  </si>
  <si>
    <t>Janela de madeira e vidro liso incolor de 4mm, med. em média (2,15x3,76)m, com 02 folhas de abrir, h=2,74m; com bandeira fixa semi circular de  madeira h= 1,02m e vidro liso incolor 4mm, inclusive dobradiças, ferrolho, cremona, conforme projeto- (J2).</t>
  </si>
  <si>
    <t xml:space="preserve"> 3.5.8 </t>
  </si>
  <si>
    <t xml:space="preserve"> 3.5.9 </t>
  </si>
  <si>
    <t xml:space="preserve"> 102184U.D1-UFMA </t>
  </si>
  <si>
    <t>Porta de vidro temperado 10mm (1,20x3,36)m, duas folhas de abrir ,com bandeira fixa arredondada  h=1,26 m, , inclusive acessórios em latão (mola hidráulica de piso, puxador tubular reto, dobradiças superior  e inferior, pivô para dobradiça inferior e superior, , trinco , fechadura ,contra fechadura).</t>
  </si>
  <si>
    <t xml:space="preserve"> 3.5.10 </t>
  </si>
  <si>
    <t xml:space="preserve"> 3.5.11 </t>
  </si>
  <si>
    <t xml:space="preserve"> 3.5.12 </t>
  </si>
  <si>
    <t xml:space="preserve"> 120302.52-UFMA </t>
  </si>
  <si>
    <t>Janela de vidro temperado 8mm, de correr, med. (3,00 x 0,40)m,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</si>
  <si>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3.5.13 </t>
  </si>
  <si>
    <t xml:space="preserve"> 120302.53-UFMA </t>
  </si>
  <si>
    <t>Janela de vidro temperado 8mm, de correr, med. (3,00 x 1,20)m,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</si>
  <si>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3.5.14 </t>
  </si>
  <si>
    <t xml:space="preserve"> 120302.54-UFMA </t>
  </si>
  <si>
    <t>Janela de vidro temperado 8mm, de correr, med. (5,60 x 1,20)m,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</si>
  <si>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3.5.15 </t>
  </si>
  <si>
    <t xml:space="preserve"> 120302.55-UFMA </t>
  </si>
  <si>
    <t>Janela de vidro temperado 8mm, de correr, med. (6,00 x 1,20)m,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</si>
  <si>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3.5.16 </t>
  </si>
  <si>
    <t xml:space="preserve"> 120302.56-UFMA </t>
  </si>
  <si>
    <t>Janela de vidro temperado 8mm, de correr, med. (8,70 x 1,20)m,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</si>
  <si>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3.5.17 </t>
  </si>
  <si>
    <t xml:space="preserve"> 120302.57-UFMA </t>
  </si>
  <si>
    <t>Janela de vidro temperado 8mm, de correr, med. (9,00 x 1,20)m,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</si>
  <si>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3.5.18 </t>
  </si>
  <si>
    <t xml:space="preserve"> 120302.58-UFMA </t>
  </si>
  <si>
    <t>Janela de vidro temperado 8mm, fixa med. (0,80 x 1,73)m,  com bandeira fixa arredondada h=0,43m, com perfil U de alumínio natural.</t>
  </si>
  <si>
    <t xml:space="preserve"> 3.5.19 </t>
  </si>
  <si>
    <t xml:space="preserve"> 3.6 </t>
  </si>
  <si>
    <t>INSTALAÇÕES ELETRICAS</t>
  </si>
  <si>
    <t xml:space="preserve"> 3.6.1 </t>
  </si>
  <si>
    <t xml:space="preserve"> 101880UD-UFMA </t>
  </si>
  <si>
    <t>Quadro de distribuição de energia em chapa de aço galvanizado, de sobrepor, com barramento trifásico, para 36 disjuntores DIN 100A - fornecimento e instalação.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</si>
  <si>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</si>
  <si>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</si>
  <si>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</si>
  <si>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</si>
  <si>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</si>
  <si>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13030201-UFMA </t>
  </si>
  <si>
    <t>Disjuntor Tripolar tipo DIN, corrente nominal 63A-Fornecimento e Instalação.</t>
  </si>
  <si>
    <t xml:space="preserve"> 3.6.7 </t>
  </si>
  <si>
    <t xml:space="preserve"> 3.6.8 </t>
  </si>
  <si>
    <t xml:space="preserve"> 3.6.9 </t>
  </si>
  <si>
    <t xml:space="preserve"> 3.6.10 </t>
  </si>
  <si>
    <t>Eletrocalha perfurada em chapa de aço galvanizado # 22, tipo "U", sem tampa largura 200 mm x altura 50 mm, instalação superior, inclusive conexões</t>
  </si>
  <si>
    <t xml:space="preserve"> 3.6.11 </t>
  </si>
  <si>
    <t>Eletrocalha perfurada em chapa de aço galvanizado # 22, tipo "U", sem tampa largura 200 mm x altura 100 mm, instalação superior, inclusive conexões</t>
  </si>
  <si>
    <t xml:space="preserve"> 3.6.12 </t>
  </si>
  <si>
    <t xml:space="preserve"> 3.6.13 </t>
  </si>
  <si>
    <t xml:space="preserve"> 3.6.14 </t>
  </si>
  <si>
    <t xml:space="preserve"> 3.6.15 </t>
  </si>
  <si>
    <t xml:space="preserve"> 3.6.16 </t>
  </si>
  <si>
    <t xml:space="preserve"> 3.6.17 </t>
  </si>
  <si>
    <t xml:space="preserve"> 3.6.18 </t>
  </si>
  <si>
    <t xml:space="preserve"> 3.6.19 </t>
  </si>
  <si>
    <t xml:space="preserve"> 3.6.20 </t>
  </si>
  <si>
    <t xml:space="preserve"> 13070203-UFMA </t>
  </si>
  <si>
    <t>Spot embutido quadrado em alumínio pintado na cor preta. Sistema de orientação do foco a lâmpada. Fixação chumbada ao forro. Cód. IN51316 - E27 LED AR111 - medidas:179mmx179mmx85mm - NEW LINE (ou similar)</t>
  </si>
  <si>
    <t xml:space="preserve"> 3.6.21 </t>
  </si>
  <si>
    <t xml:space="preserve"> 3.6.22 </t>
  </si>
  <si>
    <t xml:space="preserve"> 3.6.23 </t>
  </si>
  <si>
    <t xml:space="preserve"> 3.6.24 </t>
  </si>
  <si>
    <t xml:space="preserve"> 3.6.25 </t>
  </si>
  <si>
    <t xml:space="preserve"> 13080205-UFMA </t>
  </si>
  <si>
    <t>Projetor em alumínio pintado por processo eletrostático. Sistema de giro assimétrico, fixado em trilho eletrificado, cor preta. Iluminador de led 'COBI' 17w. Ref. Spot enzo 'COBI' 17 - DIMER, cor preta cód. Espo 386 - interpan (ou similar). Eletrocalha fixada na estrutura do telhado, na face inferior das tesouras, para passagem da fiação de iluminação e fixação dos spots, pintura na cor preta.</t>
  </si>
  <si>
    <t xml:space="preserve"> 3.6.26 </t>
  </si>
  <si>
    <t xml:space="preserve"> 13070110-UFMA </t>
  </si>
  <si>
    <t>Luminária plafon em perfil de alumínio tratado e pintado por processo eletrostático cor preta e difusor em polímero leitoso, ref. Plafon vector cod. 012285/228 interpan (ou similar) lâmpada led tubular 240cm, ref. SUPERLED TUBE HO. Dimensões: 2371x30mm,/40w/4.000k, cód. 03235m - OUROLUX (ou similar). Montagem: fixar peça interna no forro inclinado de madeira à uma distância de 5cm do mesmo, (lumínária não acompanha inclinação)</t>
  </si>
  <si>
    <t xml:space="preserve"> 3.6.27 </t>
  </si>
  <si>
    <t xml:space="preserve"> 13070111-UFMA </t>
  </si>
  <si>
    <t>Luminária plafon em perfil de alumínio tratado e pintado por processo eletrostático cor preta e difusor em polímero leitoso, ref. Plafon vector cod. 012285/314 interpan (ou similar) lâmpada led tubular 180cm, ref. SUPERLED TUBE HO. Dimensões: 2371x30mm,/40w/4.000k, cód. 03235m - OUROLUX (ou similar). Montagem: fixar peça interna no forro inclinado de madeira à uma distância de 5cm do mesmo, (lumínária não acompanha inclinação)</t>
  </si>
  <si>
    <t xml:space="preserve"> 3.6.28 </t>
  </si>
  <si>
    <t>Sistema versa modular pendente em alumínio na cor preta, dimensões: 37x75x280mm, cód. do perfil 4021-02 Iluminar (ou similar) composto por:  difusores de luz direta, módulos de luz de focos multipoint, microcanopla cônica com regulagem para cordoalha, cabo cristal e outros materiais que compõe o sistema, conforme indicado no projeto de iluminação</t>
  </si>
  <si>
    <t xml:space="preserve"> 3.6.29 </t>
  </si>
  <si>
    <t xml:space="preserve"> 13070112-UFMA </t>
  </si>
  <si>
    <t>Spot para trilho eletrificado com led orientável, corpo em alumínio com pintura na cor preta, microtexturizada. Medidas: 155x117x155mm para lâmpada led PAR30 75w. 3.000k, cód. IN559655 modelo lisse - new line (ou similar) trilho eletrificado na cor preta - new line (ou similar).</t>
  </si>
  <si>
    <t xml:space="preserve"> 3.7 </t>
  </si>
  <si>
    <t xml:space="preserve"> 3.7.1 </t>
  </si>
  <si>
    <t xml:space="preserve"> 3.7.2 </t>
  </si>
  <si>
    <t xml:space="preserve"> 3.7.3 </t>
  </si>
  <si>
    <t xml:space="preserve"> 3.7.4 </t>
  </si>
  <si>
    <t xml:space="preserve"> 3.7.5 </t>
  </si>
  <si>
    <t xml:space="preserve"> 3.7.6 </t>
  </si>
  <si>
    <t xml:space="preserve"> 3.7.7 </t>
  </si>
  <si>
    <t xml:space="preserve"> 3.7.8 </t>
  </si>
  <si>
    <t xml:space="preserve"> 3.7.9 </t>
  </si>
  <si>
    <t xml:space="preserve"> 72345UD-UFMA </t>
  </si>
  <si>
    <t>Contator tripolar I nomimal 160 -180A - fornecimento e instalação inclusive eletrotécnico.</t>
  </si>
  <si>
    <t xml:space="preserve"> 3.7.10 </t>
  </si>
  <si>
    <t xml:space="preserve"> 92988U.D2-UFMA </t>
  </si>
  <si>
    <t>Cabo de cobre flexível isolado, 50 mm², (0,6/1,0) KV - XLPE</t>
  </si>
  <si>
    <t xml:space="preserve"> 3.7.11 </t>
  </si>
  <si>
    <t xml:space="preserve"> 92990UD-UFMA </t>
  </si>
  <si>
    <t>Cabo de cobre flexível isolado, 70 mm², 1 KV -XLPE.</t>
  </si>
  <si>
    <t xml:space="preserve"> 3.7.12 </t>
  </si>
  <si>
    <t xml:space="preserve"> 3.7.13 </t>
  </si>
  <si>
    <t xml:space="preserve"> 3.8 </t>
  </si>
  <si>
    <t xml:space="preserve"> 3.8.1 </t>
  </si>
  <si>
    <t xml:space="preserve"> 91872U.DRA-UFMA </t>
  </si>
  <si>
    <t>Eletroduto rígido roscável, PVC, 32 mm (1"), instalado em parede, inclusive rasgo e conexões.</t>
  </si>
  <si>
    <t xml:space="preserve"> 3.8.2 </t>
  </si>
  <si>
    <t xml:space="preserve"> 96973UD-UFMA </t>
  </si>
  <si>
    <t>Cordoalha de cobre nu 35 mm², não enterrada, com suporte e fixação.</t>
  </si>
  <si>
    <t xml:space="preserve"> 3.8.3 </t>
  </si>
  <si>
    <t xml:space="preserve"> 15050102-UFMA </t>
  </si>
  <si>
    <t>Captor Terminal aéreo tipo curto sem bandeirinha c/fixação na base</t>
  </si>
  <si>
    <t xml:space="preserve"> 3.8.4 </t>
  </si>
  <si>
    <t xml:space="preserve"> 1562UD-UFMA </t>
  </si>
  <si>
    <t>Conector metalico tipo parafuso fendido (split bolt), com separador de cabos bimetalicos, para cabos ate 50 mm2.</t>
  </si>
  <si>
    <t xml:space="preserve"> 3.8.5 </t>
  </si>
  <si>
    <t xml:space="preserve"> 11854UD-UFMA </t>
  </si>
  <si>
    <t>Conector metálico tipo parafuso fendido (split bolt), para cabos ate 35 mm².</t>
  </si>
  <si>
    <t xml:space="preserve"> 3.8.6 </t>
  </si>
  <si>
    <t xml:space="preserve"> 15050106-UFMA </t>
  </si>
  <si>
    <t>Presilha para cabo de cobre nú 35mm².</t>
  </si>
  <si>
    <t xml:space="preserve"> 3.8.7 </t>
  </si>
  <si>
    <t xml:space="preserve"> 15050107-UFMA </t>
  </si>
  <si>
    <t>Fixador universal estanhado para cabo de cobre nú 35mm².</t>
  </si>
  <si>
    <t xml:space="preserve"> 3.8.8 </t>
  </si>
  <si>
    <t xml:space="preserve"> 15050108-UFMA </t>
  </si>
  <si>
    <t>Fixador tipo ômega larg.=15mm.</t>
  </si>
  <si>
    <t xml:space="preserve"> 3.9 </t>
  </si>
  <si>
    <t xml:space="preserve"> 3.9.1 </t>
  </si>
  <si>
    <t xml:space="preserve"> 3.9.2 </t>
  </si>
  <si>
    <t xml:space="preserve"> 3.9.3 </t>
  </si>
  <si>
    <t xml:space="preserve"> 16030210.1-UFMA </t>
  </si>
  <si>
    <t>Ponto sanitário Ø 40mm com rasgo e fechamento-completo.</t>
  </si>
  <si>
    <t xml:space="preserve"> 3.9.4 </t>
  </si>
  <si>
    <t xml:space="preserve"> 16030220.1-UFMA </t>
  </si>
  <si>
    <t>Ponto sanitário Ø 50mm com rasgo e fechamento-completo.</t>
  </si>
  <si>
    <t xml:space="preserve"> 3.9.5 </t>
  </si>
  <si>
    <t xml:space="preserve"> 16030204.1-UFMA </t>
  </si>
  <si>
    <t>Ponto sanitário Ø 100mm -completo.</t>
  </si>
  <si>
    <t xml:space="preserve"> 3.9.6 </t>
  </si>
  <si>
    <t>Ralo seco, PVC, DN 100 x 40 mm, junta soldável, fornecido e instalado em ramal de descarga ou em ramal de esgoto sanitário. Af_12/2014</t>
  </si>
  <si>
    <t xml:space="preserve"> 3.9.7 </t>
  </si>
  <si>
    <t xml:space="preserve"> 3.9.8 </t>
  </si>
  <si>
    <t xml:space="preserve"> 16040602-UFMA </t>
  </si>
  <si>
    <t>Caixa de inspeção/ passagem/ retentora, em alvenaria de bloco estrutural med. (60x60x80)cm, revestimento interno de cimento/areia 1:3 e aditivo impermeabilizante, lastro e tampa de concreto .</t>
  </si>
  <si>
    <t xml:space="preserve"> 3.9.9 </t>
  </si>
  <si>
    <t xml:space="preserve"> 16050101-UFMA </t>
  </si>
  <si>
    <t>Terminal de ventilação de PVC, 50mm para esgoto sanitário.</t>
  </si>
  <si>
    <t xml:space="preserve"> 3.9.10 </t>
  </si>
  <si>
    <t xml:space="preserve"> 16050102-UFMA </t>
  </si>
  <si>
    <t>Terminal de ventilação de PVC, 75mm para esgoto sanitário.</t>
  </si>
  <si>
    <t xml:space="preserve"> 3.9.11 </t>
  </si>
  <si>
    <t xml:space="preserve"> 25200103-UFMA </t>
  </si>
  <si>
    <t>Furo em laje maciça para passagem de tubulação 40mm.</t>
  </si>
  <si>
    <t xml:space="preserve"> 3.9.12 </t>
  </si>
  <si>
    <t xml:space="preserve"> 25200104-UFMA </t>
  </si>
  <si>
    <t>Furo em laje maciça para passagem de tubulação 50mm.</t>
  </si>
  <si>
    <t xml:space="preserve"> 3.9.13 </t>
  </si>
  <si>
    <t xml:space="preserve"> 25200105-UFMA </t>
  </si>
  <si>
    <t>Furo em laje maciça para passagem de tubulação 75mm.</t>
  </si>
  <si>
    <t xml:space="preserve"> 3.9.14 </t>
  </si>
  <si>
    <t xml:space="preserve"> 25200106-UFMA </t>
  </si>
  <si>
    <t>Furo em laje maciça para passagem de tubulação 100mm.</t>
  </si>
  <si>
    <t xml:space="preserve"> 3.10 </t>
  </si>
  <si>
    <t xml:space="preserve"> 3.10.1 </t>
  </si>
  <si>
    <t xml:space="preserve"> 3.10.2 </t>
  </si>
  <si>
    <t xml:space="preserve"> 3.10.3 </t>
  </si>
  <si>
    <t xml:space="preserve"> 3.10.4 </t>
  </si>
  <si>
    <t xml:space="preserve"> 3.10.5 </t>
  </si>
  <si>
    <t xml:space="preserve"> 3.10.6 </t>
  </si>
  <si>
    <t xml:space="preserve"> 3.10.7 </t>
  </si>
  <si>
    <t xml:space="preserve"> 3.10.8 </t>
  </si>
  <si>
    <t xml:space="preserve"> 3.10.9 </t>
  </si>
  <si>
    <t xml:space="preserve"> 3.11 </t>
  </si>
  <si>
    <t xml:space="preserve"> 3.11.1 </t>
  </si>
  <si>
    <t xml:space="preserve"> 3.11.2 </t>
  </si>
  <si>
    <t xml:space="preserve"> 3.11.3 </t>
  </si>
  <si>
    <t xml:space="preserve"> 3.11.4 </t>
  </si>
  <si>
    <t xml:space="preserve"> 3.11.5 </t>
  </si>
  <si>
    <t xml:space="preserve"> 3.11.6 </t>
  </si>
  <si>
    <t xml:space="preserve"> 3.11.7 </t>
  </si>
  <si>
    <t xml:space="preserve"> 3.11.8 </t>
  </si>
  <si>
    <t xml:space="preserve"> 3.11.9 </t>
  </si>
  <si>
    <t xml:space="preserve"> 3.11.10 </t>
  </si>
  <si>
    <t xml:space="preserve"> 3.11.11 </t>
  </si>
  <si>
    <t xml:space="preserve"> 3.11.12 </t>
  </si>
  <si>
    <t xml:space="preserve"> 3.11.13 </t>
  </si>
  <si>
    <t xml:space="preserve"> 3.11.14 </t>
  </si>
  <si>
    <t xml:space="preserve"> 3.12 </t>
  </si>
  <si>
    <t xml:space="preserve"> 3.12.1 </t>
  </si>
  <si>
    <t xml:space="preserve"> 3.12.2 </t>
  </si>
  <si>
    <t xml:space="preserve"> 3.12.3 </t>
  </si>
  <si>
    <t xml:space="preserve"> 3.12.4 </t>
  </si>
  <si>
    <t xml:space="preserve"> 3.13 </t>
  </si>
  <si>
    <t xml:space="preserve"> 3.13.1 </t>
  </si>
  <si>
    <t xml:space="preserve"> 3.13.1.1 </t>
  </si>
  <si>
    <t xml:space="preserve"> 3.13.1.2 </t>
  </si>
  <si>
    <t xml:space="preserve"> 3.13.1.3 </t>
  </si>
  <si>
    <t xml:space="preserve"> 3.13.1.4 </t>
  </si>
  <si>
    <t>Revestimento cerâmico para paredes internas com placas tipo esmaltada extra de dimensões 20x20 cm aplicadas em ambientes de área maior que 5 m² a meia altura das paredes. Af_06/2014</t>
  </si>
  <si>
    <t xml:space="preserve"> 3.13.2 </t>
  </si>
  <si>
    <t xml:space="preserve"> 3.13.2.1 </t>
  </si>
  <si>
    <t xml:space="preserve"> 3.13.2.2 </t>
  </si>
  <si>
    <t xml:space="preserve"> 3.13.2.3 </t>
  </si>
  <si>
    <t xml:space="preserve"> 72137UD.1-UFMA </t>
  </si>
  <si>
    <t>Piso industrial alta resistência, espessura 12mm, incluso juntas de dilatação plásticas e polimento mecanizado.</t>
  </si>
  <si>
    <t xml:space="preserve"> 3.13.2.4 </t>
  </si>
  <si>
    <t>Revestimento cerâmico para piso com placas tipo porcelanato de dimensões 60x60 cm aplicada em ambientes de área maior que 10 m². Af_06/2014</t>
  </si>
  <si>
    <t xml:space="preserve"> 3.13.2.5 </t>
  </si>
  <si>
    <t xml:space="preserve"> 3.13.2.6 </t>
  </si>
  <si>
    <t xml:space="preserve"> 3.13.2.7 </t>
  </si>
  <si>
    <t xml:space="preserve"> 21030708-UFMA </t>
  </si>
  <si>
    <t>Piso de madeira ipê champanhe, com encaixe macho/fêmea, (20x2) cm, sobre estrutura de madeira existente, inclusive acabamento sinteco semi-brilho três demáos.</t>
  </si>
  <si>
    <t xml:space="preserve"> 3.13.2.8 </t>
  </si>
  <si>
    <t xml:space="preserve"> 3.13.2.9 </t>
  </si>
  <si>
    <t xml:space="preserve"> 98460UD-UFMA </t>
  </si>
  <si>
    <t>Piso em tábua de madeira Larg.=30cm, esp. 2,5 cm, sobre estrutura metálica.</t>
  </si>
  <si>
    <t xml:space="preserve"> 3.13.3 </t>
  </si>
  <si>
    <t xml:space="preserve"> 3.13.3.1 </t>
  </si>
  <si>
    <t xml:space="preserve"> 3.13.3.2 </t>
  </si>
  <si>
    <t xml:space="preserve"> 3.13.3.3 </t>
  </si>
  <si>
    <t xml:space="preserve"> 3.13.3.4 </t>
  </si>
  <si>
    <t xml:space="preserve"> 3.14 </t>
  </si>
  <si>
    <t xml:space="preserve"> 3.14.1 </t>
  </si>
  <si>
    <t xml:space="preserve"> 3.14.2 </t>
  </si>
  <si>
    <t xml:space="preserve"> 3.15 </t>
  </si>
  <si>
    <t xml:space="preserve"> 3.15.1 </t>
  </si>
  <si>
    <t xml:space="preserve"> 3.15.2 </t>
  </si>
  <si>
    <t xml:space="preserve"> 3.15.3 </t>
  </si>
  <si>
    <t xml:space="preserve"> 3.15.4 </t>
  </si>
  <si>
    <t xml:space="preserve"> 3.15.5 </t>
  </si>
  <si>
    <t xml:space="preserve"> 3.15.6 </t>
  </si>
  <si>
    <t xml:space="preserve"> 3.15.7 </t>
  </si>
  <si>
    <t xml:space="preserve"> 3.15.8 </t>
  </si>
  <si>
    <t xml:space="preserve"> 3.15.9 </t>
  </si>
  <si>
    <t xml:space="preserve"> 94494UD-UFMA </t>
  </si>
  <si>
    <t>Registro de gaveta bruto, em latão, roscável, Ø 25mm (3/4"), fornecido e instalado em reservação, inclusive conexões.</t>
  </si>
  <si>
    <t xml:space="preserve"> 3.15.10 </t>
  </si>
  <si>
    <t xml:space="preserve"> 3.15.11 </t>
  </si>
  <si>
    <t xml:space="preserve"> 3.15.12 </t>
  </si>
  <si>
    <t xml:space="preserve"> 3.15.13 </t>
  </si>
  <si>
    <t>Adaptador com flanges livres, PVC, soldável, DN 32 mm x 1 , instalado em reservação de água de edificação que possua reservatório de fibra/fibrocimento   fornecimento e instalação. Af_06/2016</t>
  </si>
  <si>
    <t xml:space="preserve"> 3.15.14 </t>
  </si>
  <si>
    <t>Adaptador com flanges livres, PVC, soldável longo, DN 40 mm x 1 1/4 , instalado em reservação de água de edificação que possua reservatório de fibra/fibrocimento   fornecimento e instalação. af_06/2016</t>
  </si>
  <si>
    <t xml:space="preserve"> 3.15.15 </t>
  </si>
  <si>
    <t xml:space="preserve"> 3.15.16 </t>
  </si>
  <si>
    <t xml:space="preserve"> 3.15.17 </t>
  </si>
  <si>
    <t xml:space="preserve"> 3.15.18 </t>
  </si>
  <si>
    <t xml:space="preserve"> 3.15.19 </t>
  </si>
  <si>
    <t xml:space="preserve"> 3.15.20 </t>
  </si>
  <si>
    <t xml:space="preserve"> 3.15.21 </t>
  </si>
  <si>
    <t xml:space="preserve"> 24030102.3-UFMA </t>
  </si>
  <si>
    <t>Caixa d´água de fibra de vidro capacidade 1.000l, inclusive acessórios(Adaptador e torneira de bóia elétrica)-Fábrica Progresso.</t>
  </si>
  <si>
    <t xml:space="preserve"> 3.15.22 </t>
  </si>
  <si>
    <t xml:space="preserve"> 3.16 </t>
  </si>
  <si>
    <t xml:space="preserve"> 3.16.1 </t>
  </si>
  <si>
    <t xml:space="preserve"> 3.16.2 </t>
  </si>
  <si>
    <t xml:space="preserve"> 3.16.3 </t>
  </si>
  <si>
    <t xml:space="preserve"> 3.16.4 </t>
  </si>
  <si>
    <t xml:space="preserve"> 3.16.5 </t>
  </si>
  <si>
    <t xml:space="preserve"> 3.16.6 </t>
  </si>
  <si>
    <t xml:space="preserve"> 3.16.7 </t>
  </si>
  <si>
    <t xml:space="preserve"> 25050101.7-UFMA </t>
  </si>
  <si>
    <t>Bancada/Tampo de granito branco marfim , largura total 0,75m (c/testeira e rodamão ); engastada/apoiada em alvenaria, c/apoio em cantoneira pintada  (1.1/2 x 1/4)", a cada metro, inclusive assentamento c/argamassa de cimento e areia 1:3. (Laboratório-paredes))</t>
  </si>
  <si>
    <t xml:space="preserve"> 3.16.8 </t>
  </si>
  <si>
    <t xml:space="preserve"> 25050101.8-UFMA </t>
  </si>
  <si>
    <t>Bancada/Tampo de granito branco marfim , largura total 1,50m (c/testeiras nas faces livres); apoiada sobre alvenaria, c/apoio em cantoneira pintada  (1.1/2 x 1/4)", a cada metro, inclusive assentamento c/argamassa de cimento e areia 1:3. (Laboratório-Central)</t>
  </si>
  <si>
    <t xml:space="preserve"> 3.16.9 </t>
  </si>
  <si>
    <t xml:space="preserve"> 25070104-UFMA </t>
  </si>
  <si>
    <t>Banco reto medindo (0,40 x 0,65 x 0,05)m, largura, altura e espessura do concreto, respectivamente, c/tampo de concreto armado engastado em alvenaria, revestido c/granito branco marfim, assente c/argamassa de cimento e areia 1:3, inclusive testeira.</t>
  </si>
  <si>
    <t xml:space="preserve"> 3.16.10 </t>
  </si>
  <si>
    <t xml:space="preserve"> 25080108-UFMA </t>
  </si>
  <si>
    <t>Prateleira de granito Branco Marfim (200x20)mm, chumbada em alvenaria c/argamassa de cimento e areia (1:3) e apoio trapezoidal de alturas (5 e 10)cm, em cada metro.</t>
  </si>
  <si>
    <t xml:space="preserve"> 3.16.11 </t>
  </si>
  <si>
    <t xml:space="preserve"> 25060103-UFMA </t>
  </si>
  <si>
    <t>Bancada de PVC c/ estrutura de perfil em alumínio natural, med. (3,06x0,70x0,75)m, encostada na parede, c/ divisórias central e laterais de altura 1,20m.</t>
  </si>
  <si>
    <t xml:space="preserve"> 3.16.12 </t>
  </si>
  <si>
    <t xml:space="preserve"> 25060104-UFMA </t>
  </si>
  <si>
    <t>Bancada de PVC c/ estrutura de perfil em alumínio natural, med. (2,13x1,44x0,75)m, c/ divisória central na maior direção de altura 1,20m e apoios central e lateral na menor direção.</t>
  </si>
  <si>
    <t xml:space="preserve"> 3.16.13 </t>
  </si>
  <si>
    <t xml:space="preserve"> 25060102-UFMA </t>
  </si>
  <si>
    <t>Bancada simples de PVC c/ estrutura de perfil em alumínio natural, largura até 0,70m; altura 0,75m.</t>
  </si>
  <si>
    <t xml:space="preserve"> 3.16.14 </t>
  </si>
  <si>
    <t xml:space="preserve"> 25090101-UFMA </t>
  </si>
  <si>
    <t>Armário de PVC c/ estrutura de perfil em alumínio natural, com prateleira interna, 02 portas med. (1,44x1,20)m.</t>
  </si>
  <si>
    <t xml:space="preserve"> 3.17 </t>
  </si>
  <si>
    <t xml:space="preserve"> 3.17.1 </t>
  </si>
  <si>
    <t xml:space="preserve"> 3.17.2 </t>
  </si>
  <si>
    <t xml:space="preserve"> 3.17.3 </t>
  </si>
  <si>
    <t xml:space="preserve"> 3.17.4 </t>
  </si>
  <si>
    <t xml:space="preserve"> 3.17.5 </t>
  </si>
  <si>
    <t xml:space="preserve"> 3.17.6 </t>
  </si>
  <si>
    <t>Pintura verniz (incolor) poliuretânico (resina alquídica modificada) em madeira, 3 demãos. Af_01/2021</t>
  </si>
  <si>
    <t xml:space="preserve"> 4 </t>
  </si>
  <si>
    <t>TRANSPORTES DE MATERIAL MINERAL</t>
  </si>
  <si>
    <t xml:space="preserve"> 4.1 </t>
  </si>
  <si>
    <t xml:space="preserve"> 95978UD-UFMA </t>
  </si>
  <si>
    <t>Transporte de areia média, material laterítico ou outro, em caminhão basculante 10 m³, em via urbana pavimentada, DMT até 30km (Vila Maranhão x Bacanga), 20km .</t>
  </si>
  <si>
    <t xml:space="preserve"> 4.2 </t>
  </si>
  <si>
    <t xml:space="preserve"> 93590U.D1-UFMA </t>
  </si>
  <si>
    <t>Transporte de brita em caminhão basculante 10 m³, em via urbana pavimentada, DMT acima de 30km (Rosário x São Luis, 70km).</t>
  </si>
  <si>
    <t xml:space="preserve"> 5 </t>
  </si>
  <si>
    <t>EQUIPAMENTOS</t>
  </si>
  <si>
    <t xml:space="preserve"> 5.1 </t>
  </si>
  <si>
    <t>Ar Condicionado-Pavimento Térreo</t>
  </si>
  <si>
    <t xml:space="preserve"> 5.1.1 </t>
  </si>
  <si>
    <t xml:space="preserve"> 13100101-UFMA </t>
  </si>
  <si>
    <t>Ar condicionado split 9.000 BTUS-Fornecimento e instalação.</t>
  </si>
  <si>
    <t xml:space="preserve"> 5.1.2 </t>
  </si>
  <si>
    <t xml:space="preserve"> 13100102-UFMA </t>
  </si>
  <si>
    <t>Ar condicionado split 12.000 BTUS-Fornecimento e instalação.</t>
  </si>
  <si>
    <t xml:space="preserve"> 5.1.3 </t>
  </si>
  <si>
    <t xml:space="preserve"> 13100103-UFMA </t>
  </si>
  <si>
    <t>Ar condicionado split 18.000 BTUS-Fornecimento e Instalação.</t>
  </si>
  <si>
    <t xml:space="preserve"> 5.1.4 </t>
  </si>
  <si>
    <t xml:space="preserve"> 13100104-UFMA </t>
  </si>
  <si>
    <t>Ar condicionado split 24.000 BTUS-Fornecimento e Instalação.</t>
  </si>
  <si>
    <t xml:space="preserve"> 5.1.5 </t>
  </si>
  <si>
    <t xml:space="preserve"> 13100105-UFMA </t>
  </si>
  <si>
    <t>Ar condicionado split 30.000 BTUS-Fornecimento e instalação.</t>
  </si>
  <si>
    <t xml:space="preserve"> 5.1.6 </t>
  </si>
  <si>
    <t xml:space="preserve"> 13100106-UFMA </t>
  </si>
  <si>
    <t>Ar condicionado split 36.000 BTUS-Fornecimento e instalação.</t>
  </si>
  <si>
    <t xml:space="preserve"> 5.1.7 </t>
  </si>
  <si>
    <t xml:space="preserve"> 13100107-UFMA </t>
  </si>
  <si>
    <t>Ar condicionado split 60.000 BTUS-Fornecimento e Instalação.</t>
  </si>
  <si>
    <t xml:space="preserve"> 5.2 </t>
  </si>
  <si>
    <t>Ar Condicionado-Pavimento Superior</t>
  </si>
  <si>
    <t xml:space="preserve"> 5.2.1 </t>
  </si>
  <si>
    <t xml:space="preserve"> 5.2.2 </t>
  </si>
  <si>
    <t xml:space="preserve"> 5.2.3 </t>
  </si>
  <si>
    <t xml:space="preserve"> 5.2.4 </t>
  </si>
  <si>
    <t xml:space="preserve"> 5.2.5 </t>
  </si>
  <si>
    <t xml:space="preserve"> 5.3 </t>
  </si>
  <si>
    <t>Elevador</t>
  </si>
  <si>
    <t xml:space="preserve"> 5.3.1 </t>
  </si>
  <si>
    <t xml:space="preserve"> 25230201-UFMA </t>
  </si>
  <si>
    <t xml:space="preserve"> 6 </t>
  </si>
  <si>
    <t>SERVIÇOS FINAIS</t>
  </si>
  <si>
    <t xml:space="preserve"> 6.1 </t>
  </si>
  <si>
    <t xml:space="preserve"> 29010101-UFMA </t>
  </si>
  <si>
    <t>Desmobilização - São Luís</t>
  </si>
  <si>
    <t xml:space="preserve"> 6.2 </t>
  </si>
  <si>
    <t xml:space="preserve"> 9537UD-UFMA </t>
  </si>
  <si>
    <t>Limpeza final da obra.</t>
  </si>
  <si>
    <t xml:space="preserve"> 6.3 </t>
  </si>
  <si>
    <t xml:space="preserve"> 01010204-UFMA </t>
  </si>
  <si>
    <t>Taxa da Prefeitura (Habite-se)</t>
  </si>
  <si>
    <t xml:space="preserve"> 7 </t>
  </si>
  <si>
    <t>ADMINISTRAÇÃO LOCAL</t>
  </si>
  <si>
    <t xml:space="preserve"> 7.1 </t>
  </si>
  <si>
    <t xml:space="preserve"> 0201-BO </t>
  </si>
  <si>
    <t>Administração Local</t>
  </si>
  <si>
    <t>Total Geral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</si>
  <si>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</si>
  <si>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</si>
  <si>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</si>
  <si>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</si>
  <si>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PLANILHA ORÇAMENTÁRIA</t>
  </si>
  <si>
    <t>OBJETO: Obra de Restauração e Requalificação da Fábrica Progresso Maranhense-Museu Escola e Curso de Arqueologia.</t>
  </si>
  <si>
    <t>BDI:  25,03%     BDI Dif: 19,83%</t>
  </si>
  <si>
    <t xml:space="preserve">LSH.:83,87%         </t>
  </si>
  <si>
    <t>Dezembro/2022</t>
  </si>
  <si>
    <t xml:space="preserve">72897U.95875UD-UFMA </t>
  </si>
  <si>
    <t xml:space="preserve"> 98524-SINAPI </t>
  </si>
  <si>
    <t xml:space="preserve"> 5928-SINAPI </t>
  </si>
  <si>
    <t xml:space="preserve"> 5930-SINAPI </t>
  </si>
  <si>
    <t xml:space="preserve"> 97622 -SINAP</t>
  </si>
  <si>
    <t xml:space="preserve"> 97631-SINAPI </t>
  </si>
  <si>
    <t xml:space="preserve"> 97627-SINAPI </t>
  </si>
  <si>
    <t xml:space="preserve"> 97629-SINAPI </t>
  </si>
  <si>
    <t xml:space="preserve"> 97634-SINAPI </t>
  </si>
  <si>
    <t xml:space="preserve"> 97645-SINAPI </t>
  </si>
  <si>
    <t xml:space="preserve"> 93358-SINAPI </t>
  </si>
  <si>
    <t xml:space="preserve"> 96523-SINAPI </t>
  </si>
  <si>
    <t xml:space="preserve"> 93382-SINAPI </t>
  </si>
  <si>
    <t xml:space="preserve"> 95241-SINAPI </t>
  </si>
  <si>
    <t xml:space="preserve">10010204.3-UFMA </t>
  </si>
  <si>
    <t xml:space="preserve"> 96543-SINAPI </t>
  </si>
  <si>
    <t xml:space="preserve"> 96546-SINAPI </t>
  </si>
  <si>
    <t xml:space="preserve"> 92759-SINAPI </t>
  </si>
  <si>
    <t xml:space="preserve"> 92760-SINAPI </t>
  </si>
  <si>
    <t xml:space="preserve"> 92761-SINAPI </t>
  </si>
  <si>
    <t xml:space="preserve"> 92763-SINAPI </t>
  </si>
  <si>
    <t xml:space="preserve"> 92762-SINAPI </t>
  </si>
  <si>
    <t xml:space="preserve"> 92768-SINAPI </t>
  </si>
  <si>
    <t xml:space="preserve"> 92769-SINAPI </t>
  </si>
  <si>
    <t xml:space="preserve"> 92771-SINAPI </t>
  </si>
  <si>
    <t xml:space="preserve"> 96534 -SINAPI</t>
  </si>
  <si>
    <t xml:space="preserve"> 96536-SINAPI </t>
  </si>
  <si>
    <t xml:space="preserve"> 92419-SINAPI </t>
  </si>
  <si>
    <t xml:space="preserve"> 97086-SINAPI </t>
  </si>
  <si>
    <t xml:space="preserve"> 94972-SINAPI </t>
  </si>
  <si>
    <t xml:space="preserve"> 92873 -SINAPI</t>
  </si>
  <si>
    <t xml:space="preserve"> 90285-SINAPI </t>
  </si>
  <si>
    <t xml:space="preserve"> 92764-SINAPI </t>
  </si>
  <si>
    <t xml:space="preserve"> 92765-SINAPI </t>
  </si>
  <si>
    <t xml:space="preserve"> 92770-SINAPI </t>
  </si>
  <si>
    <t xml:space="preserve"> 92452-SINAPI </t>
  </si>
  <si>
    <t xml:space="preserve"> 92510-SINAPI </t>
  </si>
  <si>
    <t xml:space="preserve"> 92873-SINAPI </t>
  </si>
  <si>
    <t xml:space="preserve"> 96366-SINAPI </t>
  </si>
  <si>
    <t xml:space="preserve"> 12010502-UFMA </t>
  </si>
  <si>
    <t xml:space="preserve"> 102181-SINAPI </t>
  </si>
  <si>
    <t xml:space="preserve"> 102152-SINAPI </t>
  </si>
  <si>
    <t xml:space="preserve"> 90830-SINAPI </t>
  </si>
  <si>
    <t xml:space="preserve"> 100706-SINAPI </t>
  </si>
  <si>
    <t xml:space="preserve"> 101878 -SINAPI</t>
  </si>
  <si>
    <t xml:space="preserve"> 93654-SINAPI </t>
  </si>
  <si>
    <t xml:space="preserve"> 93655-SINAPI </t>
  </si>
  <si>
    <t xml:space="preserve"> 93657-SINAPI </t>
  </si>
  <si>
    <t xml:space="preserve"> 93667-SINAPI </t>
  </si>
  <si>
    <t xml:space="preserve"> 93670-SINAPI </t>
  </si>
  <si>
    <t xml:space="preserve"> 93671-SINAPI </t>
  </si>
  <si>
    <t xml:space="preserve"> 93673-SINAPI </t>
  </si>
  <si>
    <t xml:space="preserve">16.113.000647.SER-UFMA </t>
  </si>
  <si>
    <t>16.113.000272.SER -UFMA</t>
  </si>
  <si>
    <t>16.113.000722.SER-UFMA</t>
  </si>
  <si>
    <t xml:space="preserve"> 91929-SINAPI </t>
  </si>
  <si>
    <t xml:space="preserve"> 92980-SINAPI </t>
  </si>
  <si>
    <t xml:space="preserve"> 92982-SINAPI </t>
  </si>
  <si>
    <t xml:space="preserve">16.113.000716.SER-UFMA </t>
  </si>
  <si>
    <t xml:space="preserve"> 91953-SINAPI </t>
  </si>
  <si>
    <t xml:space="preserve"> 91959-SINAPI </t>
  </si>
  <si>
    <t xml:space="preserve"> 91967-SINAPI </t>
  </si>
  <si>
    <t xml:space="preserve"> 93656-SINAPI </t>
  </si>
  <si>
    <t xml:space="preserve"> 92980-SINAPI</t>
  </si>
  <si>
    <t xml:space="preserve"> 92986-SINAPI </t>
  </si>
  <si>
    <t xml:space="preserve"> 92988-SINAPI </t>
  </si>
  <si>
    <t xml:space="preserve"> 89707-SINAPI </t>
  </si>
  <si>
    <t xml:space="preserve"> 89708-SINAPI </t>
  </si>
  <si>
    <t xml:space="preserve"> 98110-SINAPI </t>
  </si>
  <si>
    <t xml:space="preserve"> 97599-SINAPI </t>
  </si>
  <si>
    <t xml:space="preserve"> 98560-SINAPI </t>
  </si>
  <si>
    <t xml:space="preserve"> 98556-SINAPI </t>
  </si>
  <si>
    <t xml:space="preserve"> 87879-SINAPI </t>
  </si>
  <si>
    <t xml:space="preserve"> 87882-SINAPI </t>
  </si>
  <si>
    <t xml:space="preserve"> 87630-SINAPI </t>
  </si>
  <si>
    <t xml:space="preserve"> 87262-SINAPI </t>
  </si>
  <si>
    <t xml:space="preserve"> 98671-SINAPI </t>
  </si>
  <si>
    <t xml:space="preserve"> 98680-SINAPI </t>
  </si>
  <si>
    <t xml:space="preserve"> 101994U.D2-SINAPI </t>
  </si>
  <si>
    <t xml:space="preserve"> 101747-SINAPI </t>
  </si>
  <si>
    <t xml:space="preserve"> 86942-SINAPI </t>
  </si>
  <si>
    <t xml:space="preserve"> 100858-SINAPI </t>
  </si>
  <si>
    <t xml:space="preserve"> 86925-SINAPI </t>
  </si>
  <si>
    <t xml:space="preserve"> 99630-SINAPI </t>
  </si>
  <si>
    <t xml:space="preserve"> 94708-SINAPI </t>
  </si>
  <si>
    <t xml:space="preserve"> 94787-SINAPI </t>
  </si>
  <si>
    <t xml:space="preserve"> 94712-SINAPI </t>
  </si>
  <si>
    <t xml:space="preserve"> 95545-SINAPI </t>
  </si>
  <si>
    <t xml:space="preserve"> 95547-SINAPI </t>
  </si>
  <si>
    <t>24030102.4-UFMA</t>
  </si>
  <si>
    <t xml:space="preserve"> 94796-SINAPI </t>
  </si>
  <si>
    <t xml:space="preserve"> 102137-SINAPI </t>
  </si>
  <si>
    <t xml:space="preserve"> 100868-SINAPI </t>
  </si>
  <si>
    <t xml:space="preserve"> 25050102.1-UFMA </t>
  </si>
  <si>
    <t xml:space="preserve"> 88489U.D4-UFMA </t>
  </si>
  <si>
    <t xml:space="preserve"> 102224-SINAPI </t>
  </si>
  <si>
    <t xml:space="preserve"> 100722-SINAPI </t>
  </si>
  <si>
    <t xml:space="preserve"> 100762-SINAPI </t>
  </si>
  <si>
    <t xml:space="preserve"> 97622-SINAPI </t>
  </si>
  <si>
    <t xml:space="preserve"> 100331-SINAPI </t>
  </si>
  <si>
    <t xml:space="preserve"> 96367-SINAPI </t>
  </si>
  <si>
    <t xml:space="preserve"> 94226-SINAPI </t>
  </si>
  <si>
    <t xml:space="preserve"> 94445-SINAPI </t>
  </si>
  <si>
    <t xml:space="preserve"> 100327-SINAPI </t>
  </si>
  <si>
    <t xml:space="preserve"> 91341-SINAPI </t>
  </si>
  <si>
    <t xml:space="preserve">16.113.000581.SER-UFMA </t>
  </si>
  <si>
    <t xml:space="preserve">16.113.000602.SER-UFMA </t>
  </si>
  <si>
    <t xml:space="preserve"> 13080206-UFMA </t>
  </si>
  <si>
    <t xml:space="preserve"> 89710-SINAPI </t>
  </si>
  <si>
    <t xml:space="preserve"> 87267-SINAPI </t>
  </si>
  <si>
    <t xml:space="preserve"> 87263-SINAPI </t>
  </si>
  <si>
    <t xml:space="preserve"> 94709-SINAPI </t>
  </si>
  <si>
    <t xml:space="preserve"> 94786-SINAPI </t>
  </si>
  <si>
    <t xml:space="preserve"> 102225-SINAPI </t>
  </si>
  <si>
    <t xml:space="preserve"> Este orçamento foi elaborado a partir dos custos unitários de insumos e composições de serviços SINAPI. Quando essa tabela não apresentava algum preço de insumo/serviço necessário para elaboração do orçamento, os preços dos insumos/serviços foram cotados no mercado local. Os valores de mão de obra estão de acordo com a convenção coletiva de trabalho publicada pelo SINDUSCON/MA.</t>
  </si>
  <si>
    <t xml:space="preserve">Orç. 01/2022_R00        LOCAL: Rua Antônio Rayol, Centro                                                                                                                                                                                                                                    Ref. SINAPI: Outubro/2022                                                                                                                                                              </t>
  </si>
  <si>
    <t xml:space="preserve">Maria de Lourdes Serêjo Pinto </t>
  </si>
  <si>
    <t>Leila Cardoso Azevêdo</t>
  </si>
  <si>
    <t>SISTEMA DE PROTEÇÃO CONTRA DESCARGA ATMOSFÉRICA</t>
  </si>
  <si>
    <t>Estrutura metálica para reforço da laje de piso e alvenaria, em perfis laminado HP e I (W), chapas de aço ASTM A36 1/2' e 1/4", barra de aço redonda lisa 12,5 e 20mm,  inclusive fabricação e montagem, conforme projeto- (Salas de Aulas, Laboratórios, Biblioteca, mirante, Área de Elevador, Cafeteria e Circulação em frente a Sala de Apoio ao Visitante).</t>
  </si>
  <si>
    <t>Estrutura Metálica de suporte para forro de MDF do auditório, composto por perfis U 100x50x3,00mm e 75x38x3,00mm e cantoneira de abas iguais 25x25x3,00mm, inclusive fabricação e montagem, conforme projeto.</t>
  </si>
  <si>
    <t>Escada metálica de acesso à Biblioteca com vigamento 2U (300x50x4,75mm) em chapa dobrada ; degraus e patamares em perfil U laminado 254x66mm, ancoragens e chumbadores; inclusive fabricação e montagem, conforme projeto- completo.</t>
  </si>
  <si>
    <t>Escada metálica de acesso ao Mirante com vigamento 2U (300x50x4,75mm) em chapa dobrada ; degraus e patamares em perfil U laminado 254x66mm, ancoragens e chumbadores; inclusive fabricação e montagem, conforme projeto- completo.</t>
  </si>
  <si>
    <t>Escada metálica para saída de emergência com vigamento 2U (300x50x4,75mm) em chapa dobrada; degraus e patamares em perfil U laminado 254x66mm; pilar em perfil 2U (127x50x4,75mm), ancoragem, inclusive fabricação e montagem, conforme projeto- completo.</t>
  </si>
  <si>
    <t>Escada metálica para Hall principal com vigamento 2U (300x50x4,75mm) em chapa dobrada; degraus e patamares em perfil U laminado 254x66mm; pilar em perfil 2U (127x50x4,75mm), ancoragem e chumbadores, inclusive fabricação e montagem, conforme projeto- completo.</t>
  </si>
  <si>
    <t>Escada metálica Pátio Interno com vigamento 2U (300x50x4,75mm) em chapa dobrada ; degraus e patamares em perfil U enrijecido (250x85x25x6,35mm) de chapa dobrada; pilar em perfil 2U (127x50x4,75mm), ancoragem e chumbadores, inclusive fabricação e montagem, conforme projeto- completo.</t>
  </si>
  <si>
    <t>Estrutura metálica para suporte dos condensadores de ar condicionado, composta por: perfis laminado tipo cantoneira e Perfil “I” 4”, cantoneira 2x3/16”, Chapa A36 1/2", Chapa expandida 1/4”, Barra lisa 1/2” e tubo de aço 1.1/2”, inclusive fabricação e montagem, conforme projeto.</t>
  </si>
  <si>
    <t>Estrutura metálica para suporte de caixa d`água contendo Perfil W 150x18kg/m, chapa ASTM A36 1/4" e  barra de aço lisa 1/2", inclusive fabricação e montagem, conforme projeto.</t>
  </si>
  <si>
    <t>Conjunto de 24 telhas capa/canal de aço e= 4,76mm, para suporte da estrutura metálica dos condensadores da cobertura, inclusive fabricação e montagem, conforme projeto.</t>
  </si>
  <si>
    <t>Importa o presente orçamento no valor Global R$ 9.863.336,01 (Nove milhões, oitocentos e sessenta e três mil, trezentos e trinta e seis reais e um centavo).</t>
  </si>
  <si>
    <t>Serviço de jateamento abrasivo (Escória de Aço) de Estrutura Metálica existente (Pilares, vigas, terças, etc) e estrutura metálica nova(Escadas, reforço de laje, suporte para forro e caixa d`água, plataforma de condensadores, cantoneiras, tubos e acessórios), inclusive pintura epóxi anticorrosiva tipo N-2680 duas demãos e acabamento poliuretano tipo N-2677 uma demão.</t>
  </si>
  <si>
    <t>Engª Civil CONFEA 110.718.088-0 Mat. SIAPE 1.027.896</t>
  </si>
  <si>
    <t>Engª Civil CONFEA 110.744.215-0</t>
  </si>
  <si>
    <t>Antônio de Lima Henriques</t>
  </si>
  <si>
    <t>Aurineide Cristina Cordeiro Oliveira</t>
  </si>
  <si>
    <t>Engª Civil CONFEA 110.516.429-2 Mat. SIAPE 1.717.920</t>
  </si>
  <si>
    <t>Engª Civil CONFEA 111.963.251-0</t>
  </si>
  <si>
    <t>Jorge Alberto Souza Rocha</t>
  </si>
  <si>
    <t>Fábio Henrique Souza Costa</t>
  </si>
  <si>
    <t xml:space="preserve"> Engº Civil CONFEA 111.576.418-7</t>
  </si>
  <si>
    <t>Arq. Urbanista CAU A92141-6</t>
  </si>
  <si>
    <t>Elevador uso restrito p/ transporte vertical de PCD ou com Mobilidade Reduzida, quatro paradas (níveis 0/1/2/3), portas automáticas AL 02 folhas, capacidade mínima de três passageiros carga 225 kg- Fornecimento e Instalação.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</si>
</sst>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b/>
      <sz val="16"/>
      <name val="Arial"/>
      <family val="1"/>
    </font>
    <font>
      <b/>
      <sz val="14"/>
      <name val="Arial"/>
      <family val="1"/>
    </font>
    <font>
      <b/>
      <sz val="12"/>
      <name val="Arial"/>
      <family val="1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rgb="FF000000"/>
      <name val="Arial"/>
      <family val="1"/>
    </font>
    <font>
      <b/>
      <sz val="8"/>
      <color rgb="FF000000"/>
      <name val="Arial"/>
      <family val="1"/>
    </font>
    <font>
      <sz val="11"/>
      <color rgb="FFFF0000"/>
      <name val="Arial"/>
      <family val="1"/>
    </font>
    <font>
      <sz val="11"/>
      <color theme="4"/>
      <name val="Arial"/>
      <family val="1"/>
    </font>
    <font>
      <sz val="11"/>
      <color theme="9"/>
      <name val="Arial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b/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8" fillId="0" borderId="0"/>
    <xf numFmtId="0" fontId="31" fillId="0" borderId="0"/>
    <xf numFmtId="0" fontId="1" fillId="0" borderId="0"/>
  </cellStyleXfs>
  <cellXfs count="115">
    <xf numFmtId="0" fontId="0" fillId="0" borderId="0" xfId="0"/>
    <xf numFmtId="0" fontId="19" fillId="0" borderId="0" xfId="0" applyFont="1" applyAlignment="1">
      <alignment horizontal="center" vertical="top" wrapText="1"/>
    </xf>
    <xf numFmtId="4" fontId="30" fillId="0" borderId="11" xfId="1" applyNumberFormat="1" applyFont="1" applyBorder="1" applyAlignment="1">
      <alignment horizontal="center" vertical="center" wrapText="1"/>
    </xf>
    <xf numFmtId="49" fontId="30" fillId="0" borderId="1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1" fillId="0" borderId="2" xfId="0" applyFont="1" applyBorder="1" applyAlignment="1">
      <alignment horizontal="center" vertical="top" wrapText="1"/>
    </xf>
    <xf numFmtId="0" fontId="22" fillId="6" borderId="15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7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4" fontId="11" fillId="0" borderId="15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164" fontId="7" fillId="6" borderId="15" xfId="0" applyNumberFormat="1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4" fontId="7" fillId="3" borderId="15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164" fontId="7" fillId="4" borderId="15" xfId="0" applyNumberFormat="1" applyFont="1" applyFill="1" applyBorder="1" applyAlignment="1">
      <alignment vertical="center" wrapText="1"/>
    </xf>
    <xf numFmtId="4" fontId="8" fillId="4" borderId="15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0" fontId="6" fillId="6" borderId="20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4" fontId="8" fillId="6" borderId="23" xfId="0" applyNumberFormat="1" applyFont="1" applyFill="1" applyBorder="1" applyAlignment="1">
      <alignment vertical="center" wrapText="1"/>
    </xf>
    <xf numFmtId="4" fontId="8" fillId="6" borderId="21" xfId="0" applyNumberFormat="1" applyFont="1" applyFill="1" applyBorder="1" applyAlignment="1">
      <alignment vertical="center" wrapText="1"/>
    </xf>
    <xf numFmtId="4" fontId="8" fillId="3" borderId="20" xfId="0" applyNumberFormat="1" applyFont="1" applyFill="1" applyBorder="1" applyAlignment="1">
      <alignment vertical="center" wrapText="1"/>
    </xf>
    <xf numFmtId="4" fontId="8" fillId="3" borderId="21" xfId="0" applyNumberFormat="1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vertical="center" wrapText="1"/>
    </xf>
    <xf numFmtId="4" fontId="6" fillId="3" borderId="17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64" fontId="16" fillId="0" borderId="15" xfId="0" applyNumberFormat="1" applyFont="1" applyBorder="1" applyAlignment="1">
      <alignment vertical="center" wrapText="1"/>
    </xf>
    <xf numFmtId="4" fontId="17" fillId="0" borderId="15" xfId="0" applyNumberFormat="1" applyFont="1" applyBorder="1" applyAlignment="1">
      <alignment vertical="center" wrapText="1"/>
    </xf>
    <xf numFmtId="4" fontId="17" fillId="0" borderId="17" xfId="0" applyNumberFormat="1" applyFont="1" applyBorder="1" applyAlignment="1">
      <alignment vertical="center" wrapText="1"/>
    </xf>
    <xf numFmtId="0" fontId="20" fillId="6" borderId="18" xfId="0" applyFont="1" applyFill="1" applyBorder="1" applyAlignment="1">
      <alignment vertical="center" wrapText="1"/>
    </xf>
    <xf numFmtId="0" fontId="20" fillId="6" borderId="19" xfId="0" applyFont="1" applyFill="1" applyBorder="1" applyAlignment="1">
      <alignment vertical="center" wrapText="1"/>
    </xf>
    <xf numFmtId="4" fontId="20" fillId="6" borderId="24" xfId="0" applyNumberFormat="1" applyFont="1" applyFill="1" applyBorder="1" applyAlignment="1">
      <alignment vertical="center" wrapText="1"/>
    </xf>
    <xf numFmtId="4" fontId="20" fillId="6" borderId="22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2" fillId="0" borderId="15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right" vertical="top" wrapText="1"/>
    </xf>
    <xf numFmtId="4" fontId="9" fillId="0" borderId="25" xfId="0" applyNumberFormat="1" applyFont="1" applyBorder="1" applyAlignment="1">
      <alignment horizontal="right" vertical="top" wrapText="1"/>
    </xf>
    <xf numFmtId="164" fontId="9" fillId="0" borderId="20" xfId="0" applyNumberFormat="1" applyFont="1" applyBorder="1" applyAlignment="1">
      <alignment horizontal="right" vertical="top" wrapText="1"/>
    </xf>
    <xf numFmtId="0" fontId="22" fillId="6" borderId="1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4" fontId="13" fillId="0" borderId="17" xfId="0" applyNumberFormat="1" applyFont="1" applyBorder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/>
    <xf numFmtId="0" fontId="38" fillId="0" borderId="0" xfId="1" applyFont="1" applyAlignment="1">
      <alignment vertical="center"/>
    </xf>
    <xf numFmtId="0" fontId="41" fillId="0" borderId="0" xfId="1" applyFont="1" applyAlignment="1">
      <alignment vertical="center"/>
    </xf>
    <xf numFmtId="0" fontId="41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4" fontId="30" fillId="5" borderId="10" xfId="1" applyNumberFormat="1" applyFont="1" applyFill="1" applyBorder="1" applyAlignment="1">
      <alignment horizontal="center" vertical="center" wrapText="1"/>
    </xf>
    <xf numFmtId="4" fontId="30" fillId="5" borderId="13" xfId="1" applyNumberFormat="1" applyFont="1" applyFill="1" applyBorder="1" applyAlignment="1">
      <alignment horizontal="center" vertical="center" wrapText="1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29" fillId="0" borderId="0" xfId="0" applyFont="1" applyAlignment="1">
      <alignment horizontal="center" vertical="top" wrapText="1"/>
    </xf>
    <xf numFmtId="0" fontId="32" fillId="0" borderId="0" xfId="0" applyFont="1"/>
    <xf numFmtId="0" fontId="13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4" fontId="36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9" fillId="0" borderId="9" xfId="1" applyFont="1" applyBorder="1" applyAlignment="1">
      <alignment horizontal="left" vertical="center" wrapText="1"/>
    </xf>
    <xf numFmtId="0" fontId="29" fillId="0" borderId="10" xfId="1" applyFont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4" fontId="37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4" fontId="3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8" fillId="6" borderId="26" xfId="0" applyFont="1" applyFill="1" applyBorder="1" applyAlignment="1">
      <alignment vertical="center" wrapText="1"/>
    </xf>
    <xf numFmtId="0" fontId="18" fillId="6" borderId="27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19050</xdr:rowOff>
    </xdr:from>
    <xdr:to>
      <xdr:col>2</xdr:col>
      <xdr:colOff>885825</xdr:colOff>
      <xdr:row>3</xdr:row>
      <xdr:rowOff>133350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:a16="http://schemas.microsoft.com/office/drawing/2014/main" id="{3E210D0F-3B4B-474C-A931-B0B780C6C1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9050"/>
          <a:ext cx="9810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1"/>
  <sheetViews>
    <sheetView tabSelected="1" showOutlineSymbols="0" showWhiteSpace="0" workbookViewId="0">
      <selection activeCell="A708" sqref="A708:L708"/>
    </sheetView>
  </sheetViews>
  <sheetFormatPr defaultRowHeight="14.25" x14ac:dyDescent="0.2"/>
  <cols>
    <col min="1" max="1" width="9.25" customWidth="1"/>
    <col min="2" max="2" width="11.375" customWidth="1"/>
    <col min="3" max="3" width="60.75" customWidth="1"/>
    <col min="4" max="4" width="5" style="46" bestFit="1" customWidth="1"/>
    <col min="5" max="11" width="10" bestFit="1" customWidth="1"/>
    <col min="12" max="12" width="11.75" customWidth="1"/>
    <col min="13" max="13" width="10" bestFit="1" customWidth="1"/>
    <col min="14" max="14" width="11.375" bestFit="1" customWidth="1"/>
    <col min="15" max="15" width="11.5" bestFit="1" customWidth="1"/>
    <col min="16" max="16" width="9.125" bestFit="1" customWidth="1"/>
  </cols>
  <sheetData>
    <row r="1" spans="1:15" ht="15" customHeight="1" x14ac:dyDescent="0.2">
      <c r="A1" s="82" t="s">
        <v>1450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5" ht="25.5" customHeight="1" x14ac:dyDescent="0.2">
      <c r="A2" s="85" t="s">
        <v>1451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1:15" ht="15.75" x14ac:dyDescent="0.2">
      <c r="A3" s="96" t="s">
        <v>1452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5" ht="15.75" thickBot="1" x14ac:dyDescent="0.25">
      <c r="A4" s="99" t="s">
        <v>1453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5" ht="15.75" x14ac:dyDescent="0.2">
      <c r="A5" s="102" t="s">
        <v>1454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4"/>
    </row>
    <row r="6" spans="1:15" ht="16.5" customHeight="1" x14ac:dyDescent="0.2">
      <c r="A6" s="105" t="s">
        <v>1455</v>
      </c>
      <c r="B6" s="106"/>
      <c r="C6" s="106"/>
      <c r="D6" s="106"/>
      <c r="E6" s="106"/>
      <c r="F6" s="106"/>
      <c r="G6" s="106"/>
      <c r="H6" s="106"/>
      <c r="I6" s="106"/>
      <c r="J6" s="106"/>
      <c r="K6" s="75" t="s">
        <v>1456</v>
      </c>
      <c r="L6" s="2" t="s">
        <v>1457</v>
      </c>
    </row>
    <row r="7" spans="1:15" ht="18.75" customHeight="1" x14ac:dyDescent="0.2">
      <c r="A7" s="77" t="s">
        <v>1574</v>
      </c>
      <c r="B7" s="78"/>
      <c r="C7" s="78"/>
      <c r="D7" s="78"/>
      <c r="E7" s="78"/>
      <c r="F7" s="78"/>
      <c r="G7" s="78"/>
      <c r="H7" s="78"/>
      <c r="I7" s="78"/>
      <c r="J7" s="78"/>
      <c r="K7" s="76"/>
      <c r="L7" s="3" t="s">
        <v>1458</v>
      </c>
    </row>
    <row r="8" spans="1:15" ht="15" x14ac:dyDescent="0.2">
      <c r="A8" s="90" t="s">
        <v>0</v>
      </c>
      <c r="B8" s="92" t="s">
        <v>1</v>
      </c>
      <c r="C8" s="93" t="s">
        <v>2</v>
      </c>
      <c r="D8" s="94" t="s">
        <v>3</v>
      </c>
      <c r="E8" s="92" t="s">
        <v>4</v>
      </c>
      <c r="F8" s="92" t="s">
        <v>5</v>
      </c>
      <c r="G8" s="94" t="s">
        <v>6</v>
      </c>
      <c r="H8" s="93"/>
      <c r="I8" s="93"/>
      <c r="J8" s="94" t="s">
        <v>7</v>
      </c>
      <c r="K8" s="93"/>
      <c r="L8" s="95"/>
    </row>
    <row r="9" spans="1:15" ht="15" x14ac:dyDescent="0.2">
      <c r="A9" s="91"/>
      <c r="B9" s="92"/>
      <c r="C9" s="92"/>
      <c r="D9" s="92"/>
      <c r="E9" s="92"/>
      <c r="F9" s="92"/>
      <c r="G9" s="40" t="s">
        <v>8</v>
      </c>
      <c r="H9" s="40" t="s">
        <v>9</v>
      </c>
      <c r="I9" s="40" t="s">
        <v>7</v>
      </c>
      <c r="J9" s="40" t="s">
        <v>8</v>
      </c>
      <c r="K9" s="40" t="s">
        <v>9</v>
      </c>
      <c r="L9" s="47" t="s">
        <v>7</v>
      </c>
    </row>
    <row r="10" spans="1:15" x14ac:dyDescent="0.2">
      <c r="A10" s="55" t="s">
        <v>10</v>
      </c>
      <c r="B10" s="6"/>
      <c r="C10" s="7" t="s">
        <v>11</v>
      </c>
      <c r="D10" s="41"/>
      <c r="E10" s="8"/>
      <c r="F10" s="7"/>
      <c r="G10" s="7"/>
      <c r="H10" s="7"/>
      <c r="I10" s="7"/>
      <c r="J10" s="9">
        <f>SUM(J11:J28)</f>
        <v>0</v>
      </c>
      <c r="K10" s="9">
        <f>SUM(K11:K28)</f>
        <v>0</v>
      </c>
      <c r="L10" s="10">
        <f>SUM(L11:L28)</f>
        <v>0</v>
      </c>
    </row>
    <row r="11" spans="1:15" ht="24" customHeight="1" x14ac:dyDescent="0.2">
      <c r="A11" s="56" t="s">
        <v>12</v>
      </c>
      <c r="B11" s="59" t="s">
        <v>13</v>
      </c>
      <c r="C11" s="11" t="s">
        <v>14</v>
      </c>
      <c r="D11" s="42" t="s">
        <v>15</v>
      </c>
      <c r="E11" s="12">
        <v>1</v>
      </c>
      <c r="F11" s="13"/>
      <c r="G11" s="13"/>
      <c r="H11" s="13"/>
      <c r="I11" s="49" t="str">
        <f>TRUNC(F11 * (1 + 19.83 / 100), 2) &amp;CHAR(10)&amp; "(19.83%)"</f>
        <v>0
(19.83%)</v>
      </c>
      <c r="J11" s="13">
        <f t="shared" ref="J11:J28" si="0">TRUNC(E11 * G11, 2)</f>
        <v>0</v>
      </c>
      <c r="K11" s="13">
        <f t="shared" ref="K11:K28" si="1">L11 - J11</f>
        <v>0</v>
      </c>
      <c r="L11" s="63">
        <f>TRUNC(E11 * TRUNC(F11 * (1 + 19.83 / 100), 2), 2)</f>
        <v>0</v>
      </c>
      <c r="M11" s="110"/>
      <c r="N11" s="111"/>
      <c r="O11" s="107"/>
    </row>
    <row r="12" spans="1:15" ht="24.75" customHeight="1" x14ac:dyDescent="0.2">
      <c r="A12" s="56" t="s">
        <v>16</v>
      </c>
      <c r="B12" s="59" t="s">
        <v>17</v>
      </c>
      <c r="C12" s="11" t="s">
        <v>18</v>
      </c>
      <c r="D12" s="42" t="s">
        <v>19</v>
      </c>
      <c r="E12" s="12">
        <v>4186</v>
      </c>
      <c r="F12" s="13"/>
      <c r="G12" s="13"/>
      <c r="H12" s="13"/>
      <c r="I12" s="49" t="str">
        <f>TRUNC(F12 * (1 + 19.83 / 100), 2) &amp;CHAR(10)&amp; "(19.83%)"</f>
        <v>0
(19.83%)</v>
      </c>
      <c r="J12" s="13">
        <f t="shared" si="0"/>
        <v>0</v>
      </c>
      <c r="K12" s="13">
        <f t="shared" si="1"/>
        <v>0</v>
      </c>
      <c r="L12" s="63">
        <f>TRUNC(E12 * TRUNC(F12 * (1 + 19.83 / 100), 2), 2)</f>
        <v>0</v>
      </c>
      <c r="M12" s="110"/>
      <c r="N12" s="111"/>
      <c r="O12" s="107"/>
    </row>
    <row r="13" spans="1:15" ht="51" x14ac:dyDescent="0.2">
      <c r="A13" s="56" t="s">
        <v>20</v>
      </c>
      <c r="B13" s="59" t="s">
        <v>21</v>
      </c>
      <c r="C13" s="11" t="s">
        <v>22</v>
      </c>
      <c r="D13" s="42" t="s">
        <v>15</v>
      </c>
      <c r="E13" s="12">
        <v>1</v>
      </c>
      <c r="F13" s="13"/>
      <c r="G13" s="13"/>
      <c r="H13" s="13"/>
      <c r="I13" s="13">
        <f t="shared" ref="I13:I20" si="2">TRUNC(F13 * (1 + 25.03 / 100), 2)</f>
        <v>0</v>
      </c>
      <c r="J13" s="13">
        <f t="shared" si="0"/>
        <v>0</v>
      </c>
      <c r="K13" s="13">
        <f t="shared" si="1"/>
        <v>0</v>
      </c>
      <c r="L13" s="63">
        <f t="shared" ref="L13:L20" si="3">TRUNC(E13 * I13, 2)</f>
        <v>0</v>
      </c>
      <c r="M13" s="110"/>
      <c r="N13" s="111"/>
      <c r="O13" s="107"/>
    </row>
    <row r="14" spans="1:15" ht="38.25" x14ac:dyDescent="0.2">
      <c r="A14" s="56" t="s">
        <v>23</v>
      </c>
      <c r="B14" s="59" t="s">
        <v>24</v>
      </c>
      <c r="C14" s="11" t="s">
        <v>25</v>
      </c>
      <c r="D14" s="42" t="s">
        <v>26</v>
      </c>
      <c r="E14" s="12">
        <v>70</v>
      </c>
      <c r="F14" s="13"/>
      <c r="G14" s="13"/>
      <c r="H14" s="13"/>
      <c r="I14" s="13">
        <f t="shared" si="2"/>
        <v>0</v>
      </c>
      <c r="J14" s="13">
        <f t="shared" si="0"/>
        <v>0</v>
      </c>
      <c r="K14" s="13">
        <f t="shared" si="1"/>
        <v>0</v>
      </c>
      <c r="L14" s="63">
        <f t="shared" si="3"/>
        <v>0</v>
      </c>
      <c r="M14" s="110"/>
      <c r="N14" s="111"/>
      <c r="O14" s="107"/>
    </row>
    <row r="15" spans="1:15" x14ac:dyDescent="0.2">
      <c r="A15" s="56" t="s">
        <v>27</v>
      </c>
      <c r="B15" s="59" t="s">
        <v>1460</v>
      </c>
      <c r="C15" s="11" t="s">
        <v>28</v>
      </c>
      <c r="D15" s="42" t="s">
        <v>19</v>
      </c>
      <c r="E15" s="12">
        <v>697</v>
      </c>
      <c r="F15" s="13"/>
      <c r="G15" s="13"/>
      <c r="H15" s="13"/>
      <c r="I15" s="13">
        <f t="shared" si="2"/>
        <v>0</v>
      </c>
      <c r="J15" s="13">
        <f t="shared" si="0"/>
        <v>0</v>
      </c>
      <c r="K15" s="13">
        <f t="shared" si="1"/>
        <v>0</v>
      </c>
      <c r="L15" s="63">
        <f t="shared" si="3"/>
        <v>0</v>
      </c>
      <c r="M15" s="110"/>
      <c r="N15" s="111"/>
      <c r="O15" s="107"/>
    </row>
    <row r="16" spans="1:15" ht="25.5" x14ac:dyDescent="0.2">
      <c r="A16" s="56" t="s">
        <v>29</v>
      </c>
      <c r="B16" s="59" t="s">
        <v>1459</v>
      </c>
      <c r="C16" s="11" t="s">
        <v>30</v>
      </c>
      <c r="D16" s="42" t="s">
        <v>31</v>
      </c>
      <c r="E16" s="12">
        <v>951</v>
      </c>
      <c r="F16" s="13"/>
      <c r="G16" s="13"/>
      <c r="H16" s="13"/>
      <c r="I16" s="13">
        <f t="shared" si="2"/>
        <v>0</v>
      </c>
      <c r="J16" s="13">
        <f t="shared" si="0"/>
        <v>0</v>
      </c>
      <c r="K16" s="13">
        <f t="shared" si="1"/>
        <v>0</v>
      </c>
      <c r="L16" s="63">
        <f t="shared" si="3"/>
        <v>0</v>
      </c>
      <c r="M16" s="110"/>
      <c r="N16" s="111"/>
      <c r="O16" s="107"/>
    </row>
    <row r="17" spans="1:15" x14ac:dyDescent="0.2">
      <c r="A17" s="56" t="s">
        <v>32</v>
      </c>
      <c r="B17" s="59" t="s">
        <v>33</v>
      </c>
      <c r="C17" s="11" t="s">
        <v>34</v>
      </c>
      <c r="D17" s="42" t="s">
        <v>35</v>
      </c>
      <c r="E17" s="12">
        <v>5</v>
      </c>
      <c r="F17" s="13"/>
      <c r="G17" s="13"/>
      <c r="H17" s="13"/>
      <c r="I17" s="13">
        <f t="shared" si="2"/>
        <v>0</v>
      </c>
      <c r="J17" s="13">
        <f t="shared" si="0"/>
        <v>0</v>
      </c>
      <c r="K17" s="13">
        <f t="shared" si="1"/>
        <v>0</v>
      </c>
      <c r="L17" s="63">
        <f t="shared" si="3"/>
        <v>0</v>
      </c>
      <c r="M17" s="110"/>
      <c r="N17" s="111"/>
      <c r="O17" s="107"/>
    </row>
    <row r="18" spans="1:15" x14ac:dyDescent="0.2">
      <c r="A18" s="56" t="s">
        <v>36</v>
      </c>
      <c r="B18" s="59" t="s">
        <v>37</v>
      </c>
      <c r="C18" s="11" t="s">
        <v>38</v>
      </c>
      <c r="D18" s="42" t="s">
        <v>35</v>
      </c>
      <c r="E18" s="12">
        <v>10</v>
      </c>
      <c r="F18" s="13"/>
      <c r="G18" s="13"/>
      <c r="H18" s="13"/>
      <c r="I18" s="13">
        <f t="shared" si="2"/>
        <v>0</v>
      </c>
      <c r="J18" s="13">
        <f t="shared" si="0"/>
        <v>0</v>
      </c>
      <c r="K18" s="13">
        <f t="shared" si="1"/>
        <v>0</v>
      </c>
      <c r="L18" s="63">
        <f t="shared" si="3"/>
        <v>0</v>
      </c>
      <c r="M18" s="110"/>
      <c r="N18" s="111"/>
      <c r="O18" s="107"/>
    </row>
    <row r="19" spans="1:15" x14ac:dyDescent="0.2">
      <c r="A19" s="56" t="s">
        <v>39</v>
      </c>
      <c r="B19" s="59" t="s">
        <v>40</v>
      </c>
      <c r="C19" s="11" t="s">
        <v>41</v>
      </c>
      <c r="D19" s="42" t="s">
        <v>35</v>
      </c>
      <c r="E19" s="12">
        <v>1</v>
      </c>
      <c r="F19" s="13"/>
      <c r="G19" s="13"/>
      <c r="H19" s="13"/>
      <c r="I19" s="13">
        <f t="shared" si="2"/>
        <v>0</v>
      </c>
      <c r="J19" s="13">
        <f t="shared" si="0"/>
        <v>0</v>
      </c>
      <c r="K19" s="13">
        <f t="shared" si="1"/>
        <v>0</v>
      </c>
      <c r="L19" s="63">
        <f t="shared" si="3"/>
        <v>0</v>
      </c>
      <c r="M19" s="110"/>
      <c r="N19" s="111"/>
      <c r="O19" s="107"/>
    </row>
    <row r="20" spans="1:15" x14ac:dyDescent="0.2">
      <c r="A20" s="56" t="s">
        <v>42</v>
      </c>
      <c r="B20" s="59" t="s">
        <v>43</v>
      </c>
      <c r="C20" s="11" t="s">
        <v>44</v>
      </c>
      <c r="D20" s="42" t="s">
        <v>35</v>
      </c>
      <c r="E20" s="12">
        <v>3</v>
      </c>
      <c r="F20" s="13"/>
      <c r="G20" s="13"/>
      <c r="H20" s="13"/>
      <c r="I20" s="13">
        <f t="shared" si="2"/>
        <v>0</v>
      </c>
      <c r="J20" s="13">
        <f t="shared" si="0"/>
        <v>0</v>
      </c>
      <c r="K20" s="13">
        <f t="shared" si="1"/>
        <v>0</v>
      </c>
      <c r="L20" s="63">
        <f t="shared" si="3"/>
        <v>0</v>
      </c>
      <c r="M20" s="110"/>
      <c r="N20" s="111"/>
      <c r="O20" s="107"/>
    </row>
    <row r="21" spans="1:15" ht="25.5" x14ac:dyDescent="0.2">
      <c r="A21" s="56" t="s">
        <v>45</v>
      </c>
      <c r="B21" s="59" t="s">
        <v>46</v>
      </c>
      <c r="C21" s="11" t="s">
        <v>47</v>
      </c>
      <c r="D21" s="42" t="s">
        <v>15</v>
      </c>
      <c r="E21" s="12">
        <v>30</v>
      </c>
      <c r="F21" s="13"/>
      <c r="G21" s="13"/>
      <c r="H21" s="13"/>
      <c r="I21" s="49" t="str">
        <f>TRUNC(F21 * (1 + 19.83 / 100), 2) &amp;CHAR(10)&amp; "(19.83%)"</f>
        <v>0
(19.83%)</v>
      </c>
      <c r="J21" s="13">
        <f t="shared" si="0"/>
        <v>0</v>
      </c>
      <c r="K21" s="13">
        <f t="shared" si="1"/>
        <v>0</v>
      </c>
      <c r="L21" s="63">
        <f>TRUNC(E21 * TRUNC(F21 * (1 + 19.83 / 100), 2), 2)</f>
        <v>0</v>
      </c>
      <c r="M21" s="88"/>
      <c r="N21" s="111"/>
      <c r="O21" s="107"/>
    </row>
    <row r="22" spans="1:15" ht="25.5" x14ac:dyDescent="0.2">
      <c r="A22" s="56" t="s">
        <v>48</v>
      </c>
      <c r="B22" s="59" t="s">
        <v>49</v>
      </c>
      <c r="C22" s="11" t="s">
        <v>50</v>
      </c>
      <c r="D22" s="42" t="s">
        <v>15</v>
      </c>
      <c r="E22" s="12">
        <v>15</v>
      </c>
      <c r="F22" s="13"/>
      <c r="G22" s="13"/>
      <c r="H22" s="13"/>
      <c r="I22" s="49" t="str">
        <f>TRUNC(F22 * (1 + 19.83 / 100), 2) &amp;CHAR(10)&amp; "(19.83%)"</f>
        <v>0
(19.83%)</v>
      </c>
      <c r="J22" s="13">
        <f t="shared" si="0"/>
        <v>0</v>
      </c>
      <c r="K22" s="13">
        <f t="shared" si="1"/>
        <v>0</v>
      </c>
      <c r="L22" s="63">
        <f>TRUNC(E22 * TRUNC(F22 * (1 + 19.83 / 100), 2), 2)</f>
        <v>0</v>
      </c>
      <c r="M22" s="89"/>
      <c r="N22" s="111"/>
      <c r="O22" s="107"/>
    </row>
    <row r="23" spans="1:15" ht="38.25" x14ac:dyDescent="0.2">
      <c r="A23" s="56" t="s">
        <v>51</v>
      </c>
      <c r="B23" s="59" t="s">
        <v>1461</v>
      </c>
      <c r="C23" s="11" t="s">
        <v>52</v>
      </c>
      <c r="D23" s="42" t="s">
        <v>53</v>
      </c>
      <c r="E23" s="12">
        <v>16</v>
      </c>
      <c r="F23" s="13"/>
      <c r="G23" s="13"/>
      <c r="H23" s="13"/>
      <c r="I23" s="13">
        <f>TRUNC(F23 * (1 + 25.03 / 100), 2)</f>
        <v>0</v>
      </c>
      <c r="J23" s="13">
        <f t="shared" si="0"/>
        <v>0</v>
      </c>
      <c r="K23" s="13">
        <f t="shared" si="1"/>
        <v>0</v>
      </c>
      <c r="L23" s="63">
        <f>TRUNC(E23 * I23, 2)</f>
        <v>0</v>
      </c>
      <c r="M23" s="89"/>
      <c r="N23" s="111"/>
      <c r="O23" s="4"/>
    </row>
    <row r="24" spans="1:15" ht="38.25" x14ac:dyDescent="0.2">
      <c r="A24" s="56" t="s">
        <v>54</v>
      </c>
      <c r="B24" s="59" t="s">
        <v>1462</v>
      </c>
      <c r="C24" s="11" t="s">
        <v>55</v>
      </c>
      <c r="D24" s="42" t="s">
        <v>56</v>
      </c>
      <c r="E24" s="12">
        <v>8</v>
      </c>
      <c r="F24" s="13"/>
      <c r="G24" s="13"/>
      <c r="H24" s="13"/>
      <c r="I24" s="13">
        <f>TRUNC(F24 * (1 + 25.03 / 100), 2)</f>
        <v>0</v>
      </c>
      <c r="J24" s="13">
        <f t="shared" si="0"/>
        <v>0</v>
      </c>
      <c r="K24" s="13">
        <f t="shared" si="1"/>
        <v>0</v>
      </c>
      <c r="L24" s="63">
        <f>TRUNC(E24 * I24, 2)</f>
        <v>0</v>
      </c>
      <c r="M24" s="89"/>
      <c r="N24" s="111"/>
      <c r="O24" s="4"/>
    </row>
    <row r="25" spans="1:15" ht="38.25" x14ac:dyDescent="0.2">
      <c r="A25" s="56" t="s">
        <v>57</v>
      </c>
      <c r="B25" s="59" t="s">
        <v>58</v>
      </c>
      <c r="C25" s="11" t="s">
        <v>59</v>
      </c>
      <c r="D25" s="42" t="s">
        <v>15</v>
      </c>
      <c r="E25" s="12">
        <v>1</v>
      </c>
      <c r="F25" s="13"/>
      <c r="G25" s="13"/>
      <c r="H25" s="13"/>
      <c r="I25" s="49" t="str">
        <f>TRUNC(F25 * (1 + 19.83 / 100), 2) &amp;CHAR(10)&amp; "(19.83%)"</f>
        <v>0
(19.83%)</v>
      </c>
      <c r="J25" s="13">
        <f t="shared" si="0"/>
        <v>0</v>
      </c>
      <c r="K25" s="13">
        <f t="shared" si="1"/>
        <v>0</v>
      </c>
      <c r="L25" s="63">
        <f>TRUNC(E25 * TRUNC(F25 * (1 + 19.83 / 100), 2), 2)</f>
        <v>0</v>
      </c>
      <c r="M25" s="48"/>
      <c r="N25" s="48"/>
      <c r="O25" s="4"/>
    </row>
    <row r="26" spans="1:15" ht="25.5" x14ac:dyDescent="0.2">
      <c r="A26" s="56" t="s">
        <v>60</v>
      </c>
      <c r="B26" s="59" t="s">
        <v>61</v>
      </c>
      <c r="C26" s="11" t="s">
        <v>62</v>
      </c>
      <c r="D26" s="42" t="s">
        <v>26</v>
      </c>
      <c r="E26" s="12">
        <v>300</v>
      </c>
      <c r="F26" s="13"/>
      <c r="G26" s="13"/>
      <c r="H26" s="13"/>
      <c r="I26" s="49" t="str">
        <f>TRUNC(F26 * (1 + 19.83 / 100), 2) &amp;CHAR(10)&amp; "(19.83%)"</f>
        <v>0
(19.83%)</v>
      </c>
      <c r="J26" s="13">
        <f t="shared" si="0"/>
        <v>0</v>
      </c>
      <c r="K26" s="13">
        <f t="shared" si="1"/>
        <v>0</v>
      </c>
      <c r="L26" s="63">
        <f>TRUNC(E26 * TRUNC(F26 * (1 + 19.83 / 100), 2), 2)</f>
        <v>0</v>
      </c>
      <c r="M26" s="108"/>
      <c r="N26" s="112"/>
      <c r="O26" s="107"/>
    </row>
    <row r="27" spans="1:15" x14ac:dyDescent="0.2">
      <c r="A27" s="56" t="s">
        <v>63</v>
      </c>
      <c r="B27" s="59" t="s">
        <v>64</v>
      </c>
      <c r="C27" s="11" t="s">
        <v>65</v>
      </c>
      <c r="D27" s="42" t="s">
        <v>26</v>
      </c>
      <c r="E27" s="12">
        <v>300</v>
      </c>
      <c r="F27" s="13"/>
      <c r="G27" s="13"/>
      <c r="H27" s="13"/>
      <c r="I27" s="13">
        <f>TRUNC(F27 * (1 + 25.03 / 100), 2)</f>
        <v>0</v>
      </c>
      <c r="J27" s="13">
        <f t="shared" si="0"/>
        <v>0</v>
      </c>
      <c r="K27" s="13">
        <f t="shared" si="1"/>
        <v>0</v>
      </c>
      <c r="L27" s="63">
        <f>TRUNC(E27 * I27, 2)</f>
        <v>0</v>
      </c>
      <c r="M27" s="109"/>
      <c r="N27" s="112"/>
      <c r="O27" s="107"/>
    </row>
    <row r="28" spans="1:15" x14ac:dyDescent="0.2">
      <c r="A28" s="56" t="s">
        <v>66</v>
      </c>
      <c r="B28" s="59" t="s">
        <v>67</v>
      </c>
      <c r="C28" s="11" t="s">
        <v>68</v>
      </c>
      <c r="D28" s="42" t="s">
        <v>15</v>
      </c>
      <c r="E28" s="12">
        <v>1</v>
      </c>
      <c r="F28" s="13"/>
      <c r="G28" s="13"/>
      <c r="H28" s="13"/>
      <c r="I28" s="13">
        <f>TRUNC(F28 * (1 + 25.03 / 100), 2)</f>
        <v>0</v>
      </c>
      <c r="J28" s="13">
        <f t="shared" si="0"/>
        <v>0</v>
      </c>
      <c r="K28" s="13">
        <f t="shared" si="1"/>
        <v>0</v>
      </c>
      <c r="L28" s="63">
        <f>TRUNC(E28 * I28, 2)</f>
        <v>0</v>
      </c>
      <c r="O28" s="4"/>
    </row>
    <row r="29" spans="1:15" x14ac:dyDescent="0.2">
      <c r="A29" s="56"/>
      <c r="B29" s="59"/>
      <c r="C29" s="11"/>
      <c r="D29" s="42"/>
      <c r="E29" s="12"/>
      <c r="F29" s="13"/>
      <c r="G29" s="13"/>
      <c r="H29" s="13"/>
      <c r="I29" s="13"/>
      <c r="J29" s="13"/>
      <c r="K29" s="13"/>
      <c r="L29" s="14"/>
      <c r="O29" s="4"/>
    </row>
    <row r="30" spans="1:15" x14ac:dyDescent="0.2">
      <c r="A30" s="55" t="s">
        <v>69</v>
      </c>
      <c r="B30" s="60"/>
      <c r="C30" s="7" t="s">
        <v>70</v>
      </c>
      <c r="D30" s="41"/>
      <c r="E30" s="15"/>
      <c r="F30" s="7"/>
      <c r="G30" s="7"/>
      <c r="H30" s="7"/>
      <c r="I30" s="7"/>
      <c r="J30" s="9">
        <f>J31+J47+J94+J97+J106+J116+J166+J212+J228+J249+J256+J271+J286+J309+J316+J357+J362+J392+J412+J417+J423</f>
        <v>0</v>
      </c>
      <c r="K30" s="9">
        <f>K31+K47+K94+K97+K106+K116+K166+K212+K228+K249+K256+K271+K286+K309+K316+K357+K362+K392+K412+K417+K423</f>
        <v>0</v>
      </c>
      <c r="L30" s="10">
        <f>L31+L47+L94+L97+L106+L116+L166+L212+L228+L249+L256+L271+L286+L309+L316+L357+L362+L392+L412+L417+L423</f>
        <v>0</v>
      </c>
      <c r="O30" s="4"/>
    </row>
    <row r="31" spans="1:15" x14ac:dyDescent="0.2">
      <c r="A31" s="57" t="s">
        <v>71</v>
      </c>
      <c r="B31" s="61"/>
      <c r="C31" s="16" t="s">
        <v>72</v>
      </c>
      <c r="D31" s="43"/>
      <c r="E31" s="17"/>
      <c r="F31" s="16"/>
      <c r="G31" s="16"/>
      <c r="H31" s="16"/>
      <c r="I31" s="16"/>
      <c r="J31" s="18">
        <f>SUM(J32:J45)</f>
        <v>0</v>
      </c>
      <c r="K31" s="18">
        <f>SUM(K32:K45)</f>
        <v>0</v>
      </c>
      <c r="L31" s="19">
        <f>SUM(L32:L45)</f>
        <v>0</v>
      </c>
      <c r="O31" s="4"/>
    </row>
    <row r="32" spans="1:15" ht="25.5" x14ac:dyDescent="0.2">
      <c r="A32" s="56" t="s">
        <v>73</v>
      </c>
      <c r="B32" s="59" t="s">
        <v>1463</v>
      </c>
      <c r="C32" s="11" t="s">
        <v>74</v>
      </c>
      <c r="D32" s="42" t="s">
        <v>31</v>
      </c>
      <c r="E32" s="12">
        <v>154</v>
      </c>
      <c r="F32" s="13"/>
      <c r="G32" s="13"/>
      <c r="H32" s="13"/>
      <c r="I32" s="13">
        <f t="shared" ref="I32:I45" si="4">TRUNC(F32 * (1 + 25.03 / 100), 2)</f>
        <v>0</v>
      </c>
      <c r="J32" s="13">
        <f t="shared" ref="J32:J45" si="5">TRUNC(E32 * G32, 2)</f>
        <v>0</v>
      </c>
      <c r="K32" s="13">
        <f t="shared" ref="K32:K45" si="6">L32 - J32</f>
        <v>0</v>
      </c>
      <c r="L32" s="14">
        <f t="shared" ref="L32:L45" si="7">TRUNC(E32 * I32, 2)</f>
        <v>0</v>
      </c>
      <c r="O32" s="4"/>
    </row>
    <row r="33" spans="1:15" ht="16.5" customHeight="1" x14ac:dyDescent="0.2">
      <c r="A33" s="56" t="s">
        <v>75</v>
      </c>
      <c r="B33" s="59" t="s">
        <v>1464</v>
      </c>
      <c r="C33" s="11" t="s">
        <v>76</v>
      </c>
      <c r="D33" s="42" t="s">
        <v>19</v>
      </c>
      <c r="E33" s="12">
        <v>9</v>
      </c>
      <c r="F33" s="13"/>
      <c r="G33" s="13"/>
      <c r="H33" s="13"/>
      <c r="I33" s="13">
        <f t="shared" si="4"/>
        <v>0</v>
      </c>
      <c r="J33" s="13">
        <f t="shared" si="5"/>
        <v>0</v>
      </c>
      <c r="K33" s="13">
        <f t="shared" si="6"/>
        <v>0</v>
      </c>
      <c r="L33" s="14">
        <f t="shared" si="7"/>
        <v>0</v>
      </c>
      <c r="O33" s="4"/>
    </row>
    <row r="34" spans="1:15" x14ac:dyDescent="0.2">
      <c r="A34" s="56" t="s">
        <v>77</v>
      </c>
      <c r="B34" s="59" t="s">
        <v>78</v>
      </c>
      <c r="C34" s="11" t="s">
        <v>79</v>
      </c>
      <c r="D34" s="42" t="s">
        <v>31</v>
      </c>
      <c r="E34" s="12">
        <v>29</v>
      </c>
      <c r="F34" s="13"/>
      <c r="G34" s="13"/>
      <c r="H34" s="13"/>
      <c r="I34" s="13">
        <f t="shared" si="4"/>
        <v>0</v>
      </c>
      <c r="J34" s="13">
        <f t="shared" si="5"/>
        <v>0</v>
      </c>
      <c r="K34" s="13">
        <f t="shared" si="6"/>
        <v>0</v>
      </c>
      <c r="L34" s="14">
        <f t="shared" si="7"/>
        <v>0</v>
      </c>
      <c r="O34" s="4"/>
    </row>
    <row r="35" spans="1:15" ht="22.5" x14ac:dyDescent="0.2">
      <c r="A35" s="56" t="s">
        <v>80</v>
      </c>
      <c r="B35" s="59" t="s">
        <v>81</v>
      </c>
      <c r="C35" s="11" t="s">
        <v>82</v>
      </c>
      <c r="D35" s="42" t="s">
        <v>31</v>
      </c>
      <c r="E35" s="12">
        <v>2</v>
      </c>
      <c r="F35" s="13"/>
      <c r="G35" s="13"/>
      <c r="H35" s="13"/>
      <c r="I35" s="13">
        <f t="shared" si="4"/>
        <v>0</v>
      </c>
      <c r="J35" s="13">
        <f t="shared" si="5"/>
        <v>0</v>
      </c>
      <c r="K35" s="13">
        <f t="shared" si="6"/>
        <v>0</v>
      </c>
      <c r="L35" s="14">
        <f t="shared" si="7"/>
        <v>0</v>
      </c>
      <c r="O35" s="4"/>
    </row>
    <row r="36" spans="1:15" ht="25.5" x14ac:dyDescent="0.2">
      <c r="A36" s="56" t="s">
        <v>83</v>
      </c>
      <c r="B36" s="59" t="s">
        <v>1465</v>
      </c>
      <c r="C36" s="11" t="s">
        <v>84</v>
      </c>
      <c r="D36" s="42" t="s">
        <v>31</v>
      </c>
      <c r="E36" s="12">
        <v>18</v>
      </c>
      <c r="F36" s="13"/>
      <c r="G36" s="13"/>
      <c r="H36" s="13"/>
      <c r="I36" s="13">
        <f t="shared" si="4"/>
        <v>0</v>
      </c>
      <c r="J36" s="13">
        <f t="shared" si="5"/>
        <v>0</v>
      </c>
      <c r="K36" s="13">
        <f t="shared" si="6"/>
        <v>0</v>
      </c>
      <c r="L36" s="14">
        <f t="shared" si="7"/>
        <v>0</v>
      </c>
      <c r="O36" s="4"/>
    </row>
    <row r="37" spans="1:15" ht="25.5" x14ac:dyDescent="0.2">
      <c r="A37" s="56" t="s">
        <v>85</v>
      </c>
      <c r="B37" s="59" t="s">
        <v>1466</v>
      </c>
      <c r="C37" s="11" t="s">
        <v>86</v>
      </c>
      <c r="D37" s="42" t="s">
        <v>31</v>
      </c>
      <c r="E37" s="12">
        <v>8</v>
      </c>
      <c r="F37" s="13"/>
      <c r="G37" s="13"/>
      <c r="H37" s="13"/>
      <c r="I37" s="13">
        <f t="shared" si="4"/>
        <v>0</v>
      </c>
      <c r="J37" s="13">
        <f t="shared" si="5"/>
        <v>0</v>
      </c>
      <c r="K37" s="13">
        <f t="shared" si="6"/>
        <v>0</v>
      </c>
      <c r="L37" s="14">
        <f t="shared" si="7"/>
        <v>0</v>
      </c>
      <c r="O37" s="4"/>
    </row>
    <row r="38" spans="1:15" ht="25.5" x14ac:dyDescent="0.2">
      <c r="A38" s="56" t="s">
        <v>87</v>
      </c>
      <c r="B38" s="59" t="s">
        <v>1467</v>
      </c>
      <c r="C38" s="11" t="s">
        <v>88</v>
      </c>
      <c r="D38" s="42" t="s">
        <v>19</v>
      </c>
      <c r="E38" s="12">
        <v>178</v>
      </c>
      <c r="F38" s="13"/>
      <c r="G38" s="13"/>
      <c r="H38" s="13"/>
      <c r="I38" s="13">
        <f t="shared" si="4"/>
        <v>0</v>
      </c>
      <c r="J38" s="13">
        <f t="shared" si="5"/>
        <v>0</v>
      </c>
      <c r="K38" s="13">
        <f t="shared" si="6"/>
        <v>0</v>
      </c>
      <c r="L38" s="14">
        <f t="shared" si="7"/>
        <v>0</v>
      </c>
      <c r="O38" s="4"/>
    </row>
    <row r="39" spans="1:15" x14ac:dyDescent="0.2">
      <c r="A39" s="56" t="s">
        <v>89</v>
      </c>
      <c r="B39" s="59" t="s">
        <v>90</v>
      </c>
      <c r="C39" s="11" t="s">
        <v>91</v>
      </c>
      <c r="D39" s="42" t="s">
        <v>19</v>
      </c>
      <c r="E39" s="12">
        <v>445</v>
      </c>
      <c r="F39" s="13"/>
      <c r="G39" s="13"/>
      <c r="H39" s="13"/>
      <c r="I39" s="13">
        <f t="shared" si="4"/>
        <v>0</v>
      </c>
      <c r="J39" s="13">
        <f t="shared" si="5"/>
        <v>0</v>
      </c>
      <c r="K39" s="13">
        <f t="shared" si="6"/>
        <v>0</v>
      </c>
      <c r="L39" s="14">
        <f t="shared" si="7"/>
        <v>0</v>
      </c>
      <c r="O39" s="4"/>
    </row>
    <row r="40" spans="1:15" ht="25.5" x14ac:dyDescent="0.2">
      <c r="A40" s="56" t="s">
        <v>92</v>
      </c>
      <c r="B40" s="59" t="s">
        <v>93</v>
      </c>
      <c r="C40" s="11" t="s">
        <v>94</v>
      </c>
      <c r="D40" s="42" t="s">
        <v>19</v>
      </c>
      <c r="E40" s="12">
        <v>22</v>
      </c>
      <c r="F40" s="13"/>
      <c r="G40" s="13"/>
      <c r="H40" s="13"/>
      <c r="I40" s="13">
        <f t="shared" si="4"/>
        <v>0</v>
      </c>
      <c r="J40" s="13">
        <f t="shared" si="5"/>
        <v>0</v>
      </c>
      <c r="K40" s="13">
        <f t="shared" si="6"/>
        <v>0</v>
      </c>
      <c r="L40" s="14">
        <f t="shared" si="7"/>
        <v>0</v>
      </c>
      <c r="O40" s="4"/>
    </row>
    <row r="41" spans="1:15" x14ac:dyDescent="0.2">
      <c r="A41" s="56" t="s">
        <v>95</v>
      </c>
      <c r="B41" s="59" t="s">
        <v>96</v>
      </c>
      <c r="C41" s="11" t="s">
        <v>97</v>
      </c>
      <c r="D41" s="42" t="s">
        <v>19</v>
      </c>
      <c r="E41" s="12">
        <v>21</v>
      </c>
      <c r="F41" s="13"/>
      <c r="G41" s="13"/>
      <c r="H41" s="13"/>
      <c r="I41" s="13">
        <f t="shared" si="4"/>
        <v>0</v>
      </c>
      <c r="J41" s="13">
        <f t="shared" si="5"/>
        <v>0</v>
      </c>
      <c r="K41" s="13">
        <f t="shared" si="6"/>
        <v>0</v>
      </c>
      <c r="L41" s="14">
        <f t="shared" si="7"/>
        <v>0</v>
      </c>
      <c r="O41" s="4"/>
    </row>
    <row r="42" spans="1:15" x14ac:dyDescent="0.2">
      <c r="A42" s="56" t="s">
        <v>98</v>
      </c>
      <c r="B42" s="59" t="s">
        <v>1468</v>
      </c>
      <c r="C42" s="11" t="s">
        <v>99</v>
      </c>
      <c r="D42" s="42" t="s">
        <v>19</v>
      </c>
      <c r="E42" s="12">
        <v>17</v>
      </c>
      <c r="F42" s="13"/>
      <c r="G42" s="13"/>
      <c r="H42" s="13"/>
      <c r="I42" s="13">
        <f t="shared" si="4"/>
        <v>0</v>
      </c>
      <c r="J42" s="13">
        <f t="shared" si="5"/>
        <v>0</v>
      </c>
      <c r="K42" s="13">
        <f t="shared" si="6"/>
        <v>0</v>
      </c>
      <c r="L42" s="14">
        <f t="shared" si="7"/>
        <v>0</v>
      </c>
      <c r="O42" s="4"/>
    </row>
    <row r="43" spans="1:15" x14ac:dyDescent="0.2">
      <c r="A43" s="56" t="s">
        <v>100</v>
      </c>
      <c r="B43" s="59" t="s">
        <v>101</v>
      </c>
      <c r="C43" s="11" t="s">
        <v>102</v>
      </c>
      <c r="D43" s="42" t="s">
        <v>26</v>
      </c>
      <c r="E43" s="12">
        <v>15</v>
      </c>
      <c r="F43" s="13"/>
      <c r="G43" s="13"/>
      <c r="H43" s="13"/>
      <c r="I43" s="13">
        <f t="shared" si="4"/>
        <v>0</v>
      </c>
      <c r="J43" s="13">
        <f t="shared" si="5"/>
        <v>0</v>
      </c>
      <c r="K43" s="13">
        <f t="shared" si="6"/>
        <v>0</v>
      </c>
      <c r="L43" s="14">
        <f t="shared" si="7"/>
        <v>0</v>
      </c>
      <c r="O43" s="4"/>
    </row>
    <row r="44" spans="1:15" x14ac:dyDescent="0.2">
      <c r="A44" s="56" t="s">
        <v>103</v>
      </c>
      <c r="B44" s="59" t="s">
        <v>104</v>
      </c>
      <c r="C44" s="11" t="s">
        <v>105</v>
      </c>
      <c r="D44" s="42" t="s">
        <v>19</v>
      </c>
      <c r="E44" s="12">
        <v>415</v>
      </c>
      <c r="F44" s="13"/>
      <c r="G44" s="13"/>
      <c r="H44" s="13"/>
      <c r="I44" s="13">
        <f t="shared" si="4"/>
        <v>0</v>
      </c>
      <c r="J44" s="13">
        <f t="shared" si="5"/>
        <v>0</v>
      </c>
      <c r="K44" s="13">
        <f t="shared" si="6"/>
        <v>0</v>
      </c>
      <c r="L44" s="14">
        <f t="shared" si="7"/>
        <v>0</v>
      </c>
      <c r="O44" s="4"/>
    </row>
    <row r="45" spans="1:15" ht="25.5" x14ac:dyDescent="0.2">
      <c r="A45" s="56" t="s">
        <v>106</v>
      </c>
      <c r="B45" s="59" t="s">
        <v>1459</v>
      </c>
      <c r="C45" s="11" t="s">
        <v>30</v>
      </c>
      <c r="D45" s="42" t="s">
        <v>31</v>
      </c>
      <c r="E45" s="12">
        <v>100</v>
      </c>
      <c r="F45" s="13"/>
      <c r="G45" s="13"/>
      <c r="H45" s="13"/>
      <c r="I45" s="13">
        <f t="shared" si="4"/>
        <v>0</v>
      </c>
      <c r="J45" s="13">
        <f t="shared" si="5"/>
        <v>0</v>
      </c>
      <c r="K45" s="13">
        <f t="shared" si="6"/>
        <v>0</v>
      </c>
      <c r="L45" s="14">
        <f t="shared" si="7"/>
        <v>0</v>
      </c>
      <c r="O45" s="4"/>
    </row>
    <row r="46" spans="1:15" x14ac:dyDescent="0.2">
      <c r="A46" s="56"/>
      <c r="B46" s="59"/>
      <c r="C46" s="11"/>
      <c r="D46" s="42"/>
      <c r="E46" s="12"/>
      <c r="F46" s="13"/>
      <c r="G46" s="13"/>
      <c r="H46" s="13"/>
      <c r="I46" s="13"/>
      <c r="J46" s="13"/>
      <c r="K46" s="13"/>
      <c r="L46" s="14"/>
      <c r="O46" s="4"/>
    </row>
    <row r="47" spans="1:15" x14ac:dyDescent="0.2">
      <c r="A47" s="57" t="s">
        <v>107</v>
      </c>
      <c r="B47" s="61"/>
      <c r="C47" s="16" t="s">
        <v>108</v>
      </c>
      <c r="D47" s="43"/>
      <c r="E47" s="17"/>
      <c r="F47" s="16"/>
      <c r="G47" s="16"/>
      <c r="H47" s="16"/>
      <c r="I47" s="16"/>
      <c r="J47" s="18">
        <f>J48+J76</f>
        <v>0</v>
      </c>
      <c r="K47" s="18">
        <f>K48+K76</f>
        <v>0</v>
      </c>
      <c r="L47" s="19">
        <f>L48+L76</f>
        <v>0</v>
      </c>
      <c r="O47" s="4"/>
    </row>
    <row r="48" spans="1:15" x14ac:dyDescent="0.2">
      <c r="A48" s="58" t="s">
        <v>109</v>
      </c>
      <c r="B48" s="62"/>
      <c r="C48" s="20" t="s">
        <v>110</v>
      </c>
      <c r="D48" s="44"/>
      <c r="E48" s="21"/>
      <c r="F48" s="20"/>
      <c r="G48" s="20"/>
      <c r="H48" s="20"/>
      <c r="I48" s="20"/>
      <c r="J48" s="22">
        <f>SUM(J49:J74)</f>
        <v>0</v>
      </c>
      <c r="K48" s="22">
        <f>SUM(K49:K74)</f>
        <v>0</v>
      </c>
      <c r="L48" s="23">
        <f>SUM(L49:L74)</f>
        <v>0</v>
      </c>
      <c r="O48" s="4"/>
    </row>
    <row r="49" spans="1:15" ht="15.75" customHeight="1" x14ac:dyDescent="0.2">
      <c r="A49" s="56" t="s">
        <v>111</v>
      </c>
      <c r="B49" s="59" t="s">
        <v>1469</v>
      </c>
      <c r="C49" s="11" t="s">
        <v>112</v>
      </c>
      <c r="D49" s="42" t="s">
        <v>31</v>
      </c>
      <c r="E49" s="12">
        <v>19</v>
      </c>
      <c r="F49" s="13"/>
      <c r="G49" s="13"/>
      <c r="H49" s="13"/>
      <c r="I49" s="13">
        <f t="shared" ref="I49:I72" si="8">TRUNC(F49 * (1 + 25.03 / 100), 2)</f>
        <v>0</v>
      </c>
      <c r="J49" s="13">
        <f t="shared" ref="J49:J74" si="9">TRUNC(E49 * G49, 2)</f>
        <v>0</v>
      </c>
      <c r="K49" s="13">
        <f t="shared" ref="K49:K74" si="10">L49 - J49</f>
        <v>0</v>
      </c>
      <c r="L49" s="14">
        <f t="shared" ref="L49:L72" si="11">TRUNC(E49 * I49, 2)</f>
        <v>0</v>
      </c>
      <c r="O49" s="4"/>
    </row>
    <row r="50" spans="1:15" ht="25.5" x14ac:dyDescent="0.2">
      <c r="A50" s="56" t="s">
        <v>113</v>
      </c>
      <c r="B50" s="59" t="s">
        <v>1470</v>
      </c>
      <c r="C50" s="11" t="s">
        <v>114</v>
      </c>
      <c r="D50" s="42" t="s">
        <v>31</v>
      </c>
      <c r="E50" s="12">
        <v>94</v>
      </c>
      <c r="F50" s="13"/>
      <c r="G50" s="13"/>
      <c r="H50" s="13"/>
      <c r="I50" s="13">
        <f t="shared" si="8"/>
        <v>0</v>
      </c>
      <c r="J50" s="13">
        <f t="shared" si="9"/>
        <v>0</v>
      </c>
      <c r="K50" s="13">
        <f t="shared" si="10"/>
        <v>0</v>
      </c>
      <c r="L50" s="14">
        <f t="shared" si="11"/>
        <v>0</v>
      </c>
      <c r="O50" s="4"/>
    </row>
    <row r="51" spans="1:15" x14ac:dyDescent="0.2">
      <c r="A51" s="56" t="s">
        <v>115</v>
      </c>
      <c r="B51" s="59" t="s">
        <v>1471</v>
      </c>
      <c r="C51" s="11" t="s">
        <v>116</v>
      </c>
      <c r="D51" s="42" t="s">
        <v>31</v>
      </c>
      <c r="E51" s="12">
        <v>82</v>
      </c>
      <c r="F51" s="13"/>
      <c r="G51" s="13"/>
      <c r="H51" s="13"/>
      <c r="I51" s="13">
        <f t="shared" si="8"/>
        <v>0</v>
      </c>
      <c r="J51" s="13">
        <f t="shared" si="9"/>
        <v>0</v>
      </c>
      <c r="K51" s="13">
        <f t="shared" si="10"/>
        <v>0</v>
      </c>
      <c r="L51" s="14">
        <f t="shared" si="11"/>
        <v>0</v>
      </c>
      <c r="O51" s="4"/>
    </row>
    <row r="52" spans="1:15" ht="25.5" x14ac:dyDescent="0.2">
      <c r="A52" s="56" t="s">
        <v>117</v>
      </c>
      <c r="B52" s="59" t="s">
        <v>118</v>
      </c>
      <c r="C52" s="11" t="s">
        <v>119</v>
      </c>
      <c r="D52" s="42" t="s">
        <v>31</v>
      </c>
      <c r="E52" s="12">
        <v>48</v>
      </c>
      <c r="F52" s="13"/>
      <c r="G52" s="13"/>
      <c r="H52" s="13"/>
      <c r="I52" s="13">
        <f t="shared" si="8"/>
        <v>0</v>
      </c>
      <c r="J52" s="13">
        <f t="shared" si="9"/>
        <v>0</v>
      </c>
      <c r="K52" s="13">
        <f t="shared" si="10"/>
        <v>0</v>
      </c>
      <c r="L52" s="14">
        <f t="shared" si="11"/>
        <v>0</v>
      </c>
      <c r="O52" s="4"/>
    </row>
    <row r="53" spans="1:15" ht="25.5" x14ac:dyDescent="0.2">
      <c r="A53" s="56" t="s">
        <v>120</v>
      </c>
      <c r="B53" s="59" t="s">
        <v>1472</v>
      </c>
      <c r="C53" s="11" t="s">
        <v>121</v>
      </c>
      <c r="D53" s="42" t="s">
        <v>19</v>
      </c>
      <c r="E53" s="12">
        <v>47</v>
      </c>
      <c r="F53" s="13"/>
      <c r="G53" s="13"/>
      <c r="H53" s="13"/>
      <c r="I53" s="13">
        <f t="shared" si="8"/>
        <v>0</v>
      </c>
      <c r="J53" s="13">
        <f t="shared" si="9"/>
        <v>0</v>
      </c>
      <c r="K53" s="13">
        <f t="shared" si="10"/>
        <v>0</v>
      </c>
      <c r="L53" s="14">
        <f t="shared" si="11"/>
        <v>0</v>
      </c>
      <c r="O53" s="4"/>
    </row>
    <row r="54" spans="1:15" ht="25.5" customHeight="1" x14ac:dyDescent="0.2">
      <c r="A54" s="56" t="s">
        <v>122</v>
      </c>
      <c r="B54" s="59" t="s">
        <v>123</v>
      </c>
      <c r="C54" s="11" t="s">
        <v>124</v>
      </c>
      <c r="D54" s="42" t="s">
        <v>19</v>
      </c>
      <c r="E54" s="12">
        <v>47</v>
      </c>
      <c r="F54" s="13"/>
      <c r="G54" s="13"/>
      <c r="H54" s="13"/>
      <c r="I54" s="13">
        <f t="shared" si="8"/>
        <v>0</v>
      </c>
      <c r="J54" s="13">
        <f t="shared" si="9"/>
        <v>0</v>
      </c>
      <c r="K54" s="13">
        <f t="shared" si="10"/>
        <v>0</v>
      </c>
      <c r="L54" s="14">
        <f t="shared" si="11"/>
        <v>0</v>
      </c>
      <c r="O54" s="4"/>
    </row>
    <row r="55" spans="1:15" ht="38.25" x14ac:dyDescent="0.2">
      <c r="A55" s="56" t="s">
        <v>125</v>
      </c>
      <c r="B55" s="59" t="s">
        <v>1473</v>
      </c>
      <c r="C55" s="11" t="s">
        <v>126</v>
      </c>
      <c r="D55" s="42" t="s">
        <v>19</v>
      </c>
      <c r="E55" s="12">
        <v>34</v>
      </c>
      <c r="F55" s="13"/>
      <c r="G55" s="13"/>
      <c r="H55" s="13"/>
      <c r="I55" s="13">
        <f t="shared" si="8"/>
        <v>0</v>
      </c>
      <c r="J55" s="13">
        <f t="shared" si="9"/>
        <v>0</v>
      </c>
      <c r="K55" s="13">
        <f t="shared" si="10"/>
        <v>0</v>
      </c>
      <c r="L55" s="14">
        <f t="shared" si="11"/>
        <v>0</v>
      </c>
      <c r="O55" s="4"/>
    </row>
    <row r="56" spans="1:15" ht="25.5" x14ac:dyDescent="0.2">
      <c r="A56" s="56" t="s">
        <v>127</v>
      </c>
      <c r="B56" s="59" t="s">
        <v>1474</v>
      </c>
      <c r="C56" s="11" t="s">
        <v>128</v>
      </c>
      <c r="D56" s="42" t="s">
        <v>129</v>
      </c>
      <c r="E56" s="12">
        <v>43</v>
      </c>
      <c r="F56" s="13"/>
      <c r="G56" s="13"/>
      <c r="H56" s="13"/>
      <c r="I56" s="13">
        <f t="shared" si="8"/>
        <v>0</v>
      </c>
      <c r="J56" s="13">
        <f t="shared" si="9"/>
        <v>0</v>
      </c>
      <c r="K56" s="13">
        <f t="shared" si="10"/>
        <v>0</v>
      </c>
      <c r="L56" s="14">
        <f t="shared" si="11"/>
        <v>0</v>
      </c>
      <c r="O56" s="4"/>
    </row>
    <row r="57" spans="1:15" ht="25.5" x14ac:dyDescent="0.2">
      <c r="A57" s="56" t="s">
        <v>130</v>
      </c>
      <c r="B57" s="59" t="s">
        <v>1475</v>
      </c>
      <c r="C57" s="11" t="s">
        <v>131</v>
      </c>
      <c r="D57" s="42" t="s">
        <v>129</v>
      </c>
      <c r="E57" s="12">
        <v>480</v>
      </c>
      <c r="F57" s="13"/>
      <c r="G57" s="13"/>
      <c r="H57" s="13"/>
      <c r="I57" s="13">
        <f t="shared" si="8"/>
        <v>0</v>
      </c>
      <c r="J57" s="13">
        <f t="shared" si="9"/>
        <v>0</v>
      </c>
      <c r="K57" s="13">
        <f t="shared" si="10"/>
        <v>0</v>
      </c>
      <c r="L57" s="14">
        <f t="shared" si="11"/>
        <v>0</v>
      </c>
      <c r="O57" s="4"/>
    </row>
    <row r="58" spans="1:15" ht="38.25" x14ac:dyDescent="0.2">
      <c r="A58" s="56" t="s">
        <v>132</v>
      </c>
      <c r="B58" s="59" t="s">
        <v>1476</v>
      </c>
      <c r="C58" s="11" t="s">
        <v>133</v>
      </c>
      <c r="D58" s="42" t="s">
        <v>129</v>
      </c>
      <c r="E58" s="12">
        <v>32</v>
      </c>
      <c r="F58" s="13"/>
      <c r="G58" s="13"/>
      <c r="H58" s="13"/>
      <c r="I58" s="13">
        <f t="shared" si="8"/>
        <v>0</v>
      </c>
      <c r="J58" s="13">
        <f t="shared" si="9"/>
        <v>0</v>
      </c>
      <c r="K58" s="13">
        <f t="shared" si="10"/>
        <v>0</v>
      </c>
      <c r="L58" s="14">
        <f t="shared" si="11"/>
        <v>0</v>
      </c>
      <c r="O58" s="4"/>
    </row>
    <row r="59" spans="1:15" ht="38.25" x14ac:dyDescent="0.2">
      <c r="A59" s="56" t="s">
        <v>134</v>
      </c>
      <c r="B59" s="59" t="s">
        <v>1477</v>
      </c>
      <c r="C59" s="11" t="s">
        <v>135</v>
      </c>
      <c r="D59" s="42" t="s">
        <v>129</v>
      </c>
      <c r="E59" s="12">
        <v>54</v>
      </c>
      <c r="F59" s="13"/>
      <c r="G59" s="13"/>
      <c r="H59" s="13"/>
      <c r="I59" s="13">
        <f t="shared" si="8"/>
        <v>0</v>
      </c>
      <c r="J59" s="13">
        <f t="shared" si="9"/>
        <v>0</v>
      </c>
      <c r="K59" s="13">
        <f t="shared" si="10"/>
        <v>0</v>
      </c>
      <c r="L59" s="14">
        <f t="shared" si="11"/>
        <v>0</v>
      </c>
      <c r="O59" s="4"/>
    </row>
    <row r="60" spans="1:15" ht="38.25" x14ac:dyDescent="0.2">
      <c r="A60" s="56" t="s">
        <v>136</v>
      </c>
      <c r="B60" s="59" t="s">
        <v>1478</v>
      </c>
      <c r="C60" s="11" t="s">
        <v>137</v>
      </c>
      <c r="D60" s="42" t="s">
        <v>129</v>
      </c>
      <c r="E60" s="12">
        <v>5</v>
      </c>
      <c r="F60" s="13"/>
      <c r="G60" s="13"/>
      <c r="H60" s="13"/>
      <c r="I60" s="13">
        <f t="shared" si="8"/>
        <v>0</v>
      </c>
      <c r="J60" s="13">
        <f t="shared" si="9"/>
        <v>0</v>
      </c>
      <c r="K60" s="13">
        <f t="shared" si="10"/>
        <v>0</v>
      </c>
      <c r="L60" s="14">
        <f t="shared" si="11"/>
        <v>0</v>
      </c>
      <c r="O60" s="4"/>
    </row>
    <row r="61" spans="1:15" ht="38.25" x14ac:dyDescent="0.2">
      <c r="A61" s="56" t="s">
        <v>138</v>
      </c>
      <c r="B61" s="59" t="s">
        <v>1480</v>
      </c>
      <c r="C61" s="11" t="s">
        <v>139</v>
      </c>
      <c r="D61" s="42" t="s">
        <v>129</v>
      </c>
      <c r="E61" s="12">
        <v>340</v>
      </c>
      <c r="F61" s="13"/>
      <c r="G61" s="13"/>
      <c r="H61" s="13"/>
      <c r="I61" s="13">
        <f t="shared" si="8"/>
        <v>0</v>
      </c>
      <c r="J61" s="13">
        <f t="shared" si="9"/>
        <v>0</v>
      </c>
      <c r="K61" s="13">
        <f t="shared" si="10"/>
        <v>0</v>
      </c>
      <c r="L61" s="14">
        <f t="shared" si="11"/>
        <v>0</v>
      </c>
      <c r="O61" s="4"/>
    </row>
    <row r="62" spans="1:15" ht="38.25" x14ac:dyDescent="0.2">
      <c r="A62" s="56" t="s">
        <v>140</v>
      </c>
      <c r="B62" s="59" t="s">
        <v>1479</v>
      </c>
      <c r="C62" s="11" t="s">
        <v>141</v>
      </c>
      <c r="D62" s="42" t="s">
        <v>129</v>
      </c>
      <c r="E62" s="12">
        <v>294</v>
      </c>
      <c r="F62" s="13"/>
      <c r="G62" s="13"/>
      <c r="H62" s="13"/>
      <c r="I62" s="13">
        <f t="shared" si="8"/>
        <v>0</v>
      </c>
      <c r="J62" s="13">
        <f t="shared" si="9"/>
        <v>0</v>
      </c>
      <c r="K62" s="13">
        <f t="shared" si="10"/>
        <v>0</v>
      </c>
      <c r="L62" s="14">
        <f t="shared" si="11"/>
        <v>0</v>
      </c>
      <c r="O62" s="4"/>
    </row>
    <row r="63" spans="1:15" ht="28.5" customHeight="1" x14ac:dyDescent="0.2">
      <c r="A63" s="56" t="s">
        <v>142</v>
      </c>
      <c r="B63" s="59" t="s">
        <v>1481</v>
      </c>
      <c r="C63" s="11" t="s">
        <v>143</v>
      </c>
      <c r="D63" s="42" t="s">
        <v>129</v>
      </c>
      <c r="E63" s="12">
        <v>2</v>
      </c>
      <c r="F63" s="13"/>
      <c r="G63" s="13"/>
      <c r="H63" s="13"/>
      <c r="I63" s="13">
        <f t="shared" si="8"/>
        <v>0</v>
      </c>
      <c r="J63" s="13">
        <f t="shared" si="9"/>
        <v>0</v>
      </c>
      <c r="K63" s="13">
        <f t="shared" si="10"/>
        <v>0</v>
      </c>
      <c r="L63" s="14">
        <f t="shared" si="11"/>
        <v>0</v>
      </c>
      <c r="O63" s="4"/>
    </row>
    <row r="64" spans="1:15" ht="27.75" customHeight="1" x14ac:dyDescent="0.2">
      <c r="A64" s="56" t="s">
        <v>144</v>
      </c>
      <c r="B64" s="59" t="s">
        <v>1482</v>
      </c>
      <c r="C64" s="11" t="s">
        <v>145</v>
      </c>
      <c r="D64" s="42" t="s">
        <v>129</v>
      </c>
      <c r="E64" s="12">
        <v>109</v>
      </c>
      <c r="F64" s="13"/>
      <c r="G64" s="13"/>
      <c r="H64" s="13"/>
      <c r="I64" s="13">
        <f t="shared" si="8"/>
        <v>0</v>
      </c>
      <c r="J64" s="13">
        <f t="shared" si="9"/>
        <v>0</v>
      </c>
      <c r="K64" s="13">
        <f t="shared" si="10"/>
        <v>0</v>
      </c>
      <c r="L64" s="14">
        <f t="shared" si="11"/>
        <v>0</v>
      </c>
      <c r="O64" s="4"/>
    </row>
    <row r="65" spans="1:15" ht="27" customHeight="1" x14ac:dyDescent="0.2">
      <c r="A65" s="56" t="s">
        <v>146</v>
      </c>
      <c r="B65" s="59" t="s">
        <v>1483</v>
      </c>
      <c r="C65" s="11" t="s">
        <v>147</v>
      </c>
      <c r="D65" s="42" t="s">
        <v>129</v>
      </c>
      <c r="E65" s="12">
        <v>102</v>
      </c>
      <c r="F65" s="13"/>
      <c r="G65" s="13"/>
      <c r="H65" s="13"/>
      <c r="I65" s="13">
        <f t="shared" si="8"/>
        <v>0</v>
      </c>
      <c r="J65" s="13">
        <f t="shared" si="9"/>
        <v>0</v>
      </c>
      <c r="K65" s="13">
        <f t="shared" si="10"/>
        <v>0</v>
      </c>
      <c r="L65" s="14">
        <f t="shared" si="11"/>
        <v>0</v>
      </c>
      <c r="O65" s="4"/>
    </row>
    <row r="66" spans="1:15" ht="25.5" x14ac:dyDescent="0.2">
      <c r="A66" s="56" t="s">
        <v>148</v>
      </c>
      <c r="B66" s="59" t="s">
        <v>1484</v>
      </c>
      <c r="C66" s="11" t="s">
        <v>149</v>
      </c>
      <c r="D66" s="42" t="s">
        <v>19</v>
      </c>
      <c r="E66" s="12">
        <v>46</v>
      </c>
      <c r="F66" s="13"/>
      <c r="G66" s="13"/>
      <c r="H66" s="13"/>
      <c r="I66" s="13">
        <f t="shared" si="8"/>
        <v>0</v>
      </c>
      <c r="J66" s="13">
        <f t="shared" si="9"/>
        <v>0</v>
      </c>
      <c r="K66" s="13">
        <f t="shared" si="10"/>
        <v>0</v>
      </c>
      <c r="L66" s="14">
        <f t="shared" si="11"/>
        <v>0</v>
      </c>
      <c r="O66" s="4"/>
    </row>
    <row r="67" spans="1:15" ht="25.5" x14ac:dyDescent="0.2">
      <c r="A67" s="56" t="s">
        <v>150</v>
      </c>
      <c r="B67" s="59" t="s">
        <v>1485</v>
      </c>
      <c r="C67" s="11" t="s">
        <v>151</v>
      </c>
      <c r="D67" s="42" t="s">
        <v>19</v>
      </c>
      <c r="E67" s="12">
        <v>28</v>
      </c>
      <c r="F67" s="13"/>
      <c r="G67" s="13"/>
      <c r="H67" s="13"/>
      <c r="I67" s="13">
        <f t="shared" si="8"/>
        <v>0</v>
      </c>
      <c r="J67" s="13">
        <f t="shared" si="9"/>
        <v>0</v>
      </c>
      <c r="K67" s="13">
        <f t="shared" si="10"/>
        <v>0</v>
      </c>
      <c r="L67" s="14">
        <f t="shared" si="11"/>
        <v>0</v>
      </c>
      <c r="O67" s="4"/>
    </row>
    <row r="68" spans="1:15" ht="38.25" x14ac:dyDescent="0.2">
      <c r="A68" s="56" t="s">
        <v>152</v>
      </c>
      <c r="B68" s="59" t="s">
        <v>1486</v>
      </c>
      <c r="C68" s="11" t="s">
        <v>153</v>
      </c>
      <c r="D68" s="42" t="s">
        <v>19</v>
      </c>
      <c r="E68" s="12">
        <v>20</v>
      </c>
      <c r="F68" s="13"/>
      <c r="G68" s="13"/>
      <c r="H68" s="13"/>
      <c r="I68" s="13">
        <f t="shared" si="8"/>
        <v>0</v>
      </c>
      <c r="J68" s="13">
        <f t="shared" si="9"/>
        <v>0</v>
      </c>
      <c r="K68" s="13">
        <f t="shared" si="10"/>
        <v>0</v>
      </c>
      <c r="L68" s="14">
        <f t="shared" si="11"/>
        <v>0</v>
      </c>
      <c r="O68" s="4"/>
    </row>
    <row r="69" spans="1:15" ht="25.5" x14ac:dyDescent="0.2">
      <c r="A69" s="56" t="s">
        <v>154</v>
      </c>
      <c r="B69" s="59" t="s">
        <v>1487</v>
      </c>
      <c r="C69" s="11" t="s">
        <v>155</v>
      </c>
      <c r="D69" s="42" t="s">
        <v>19</v>
      </c>
      <c r="E69" s="12">
        <v>9</v>
      </c>
      <c r="F69" s="13"/>
      <c r="G69" s="13"/>
      <c r="H69" s="13"/>
      <c r="I69" s="13">
        <f t="shared" si="8"/>
        <v>0</v>
      </c>
      <c r="J69" s="13">
        <f t="shared" si="9"/>
        <v>0</v>
      </c>
      <c r="K69" s="13">
        <f t="shared" si="10"/>
        <v>0</v>
      </c>
      <c r="L69" s="14">
        <f t="shared" si="11"/>
        <v>0</v>
      </c>
      <c r="O69" s="4"/>
    </row>
    <row r="70" spans="1:15" ht="25.5" x14ac:dyDescent="0.2">
      <c r="A70" s="56" t="s">
        <v>156</v>
      </c>
      <c r="B70" s="59" t="s">
        <v>1488</v>
      </c>
      <c r="C70" s="11" t="s">
        <v>157</v>
      </c>
      <c r="D70" s="42" t="s">
        <v>31</v>
      </c>
      <c r="E70" s="12">
        <v>17</v>
      </c>
      <c r="F70" s="13"/>
      <c r="G70" s="13"/>
      <c r="H70" s="13"/>
      <c r="I70" s="13">
        <f t="shared" si="8"/>
        <v>0</v>
      </c>
      <c r="J70" s="13">
        <f t="shared" si="9"/>
        <v>0</v>
      </c>
      <c r="K70" s="13">
        <f t="shared" si="10"/>
        <v>0</v>
      </c>
      <c r="L70" s="14">
        <f t="shared" si="11"/>
        <v>0</v>
      </c>
      <c r="O70" s="4"/>
    </row>
    <row r="71" spans="1:15" ht="25.5" x14ac:dyDescent="0.2">
      <c r="A71" s="56" t="s">
        <v>158</v>
      </c>
      <c r="B71" s="59" t="s">
        <v>1489</v>
      </c>
      <c r="C71" s="11" t="s">
        <v>159</v>
      </c>
      <c r="D71" s="42" t="s">
        <v>31</v>
      </c>
      <c r="E71" s="12">
        <v>17</v>
      </c>
      <c r="F71" s="13"/>
      <c r="G71" s="13"/>
      <c r="H71" s="13"/>
      <c r="I71" s="13">
        <f t="shared" si="8"/>
        <v>0</v>
      </c>
      <c r="J71" s="13">
        <f t="shared" si="9"/>
        <v>0</v>
      </c>
      <c r="K71" s="13">
        <f t="shared" si="10"/>
        <v>0</v>
      </c>
      <c r="L71" s="14">
        <f t="shared" si="11"/>
        <v>0</v>
      </c>
      <c r="O71" s="4"/>
    </row>
    <row r="72" spans="1:15" ht="25.5" x14ac:dyDescent="0.2">
      <c r="A72" s="56" t="s">
        <v>160</v>
      </c>
      <c r="B72" s="59" t="s">
        <v>1490</v>
      </c>
      <c r="C72" s="11" t="s">
        <v>161</v>
      </c>
      <c r="D72" s="42" t="s">
        <v>31</v>
      </c>
      <c r="E72" s="12">
        <v>7.0000000000000007E-2</v>
      </c>
      <c r="F72" s="13"/>
      <c r="G72" s="13"/>
      <c r="H72" s="13"/>
      <c r="I72" s="13">
        <f t="shared" si="8"/>
        <v>0</v>
      </c>
      <c r="J72" s="13">
        <f t="shared" si="9"/>
        <v>0</v>
      </c>
      <c r="K72" s="13">
        <f t="shared" si="10"/>
        <v>0</v>
      </c>
      <c r="L72" s="14">
        <f t="shared" si="11"/>
        <v>0</v>
      </c>
      <c r="O72" s="4"/>
    </row>
    <row r="73" spans="1:15" ht="25.5" x14ac:dyDescent="0.2">
      <c r="A73" s="56" t="s">
        <v>162</v>
      </c>
      <c r="B73" s="59" t="s">
        <v>163</v>
      </c>
      <c r="C73" s="11" t="s">
        <v>164</v>
      </c>
      <c r="D73" s="42" t="s">
        <v>15</v>
      </c>
      <c r="E73" s="12">
        <v>1</v>
      </c>
      <c r="F73" s="13"/>
      <c r="G73" s="13"/>
      <c r="H73" s="13"/>
      <c r="I73" s="49" t="str">
        <f>TRUNC(F73 * (1 + 19.83 / 100), 2) &amp;CHAR(10)&amp; "(19.83%)"</f>
        <v>0
(19.83%)</v>
      </c>
      <c r="J73" s="13">
        <f t="shared" si="9"/>
        <v>0</v>
      </c>
      <c r="K73" s="13">
        <f t="shared" si="10"/>
        <v>0</v>
      </c>
      <c r="L73" s="14">
        <f>TRUNC(E73 * TRUNC(F73 * (1 + 19.83 / 100), 2), 2)</f>
        <v>0</v>
      </c>
      <c r="O73" s="4"/>
    </row>
    <row r="74" spans="1:15" ht="16.5" customHeight="1" x14ac:dyDescent="0.2">
      <c r="A74" s="56" t="s">
        <v>165</v>
      </c>
      <c r="B74" s="59" t="s">
        <v>166</v>
      </c>
      <c r="C74" s="11" t="s">
        <v>167</v>
      </c>
      <c r="D74" s="42" t="s">
        <v>15</v>
      </c>
      <c r="E74" s="12">
        <v>1</v>
      </c>
      <c r="F74" s="13"/>
      <c r="G74" s="13"/>
      <c r="H74" s="13"/>
      <c r="I74" s="49" t="str">
        <f>TRUNC(F74 * (1 + 19.83 / 100), 2) &amp;CHAR(10)&amp; "(19.83%)"</f>
        <v>0
(19.83%)</v>
      </c>
      <c r="J74" s="13">
        <f t="shared" si="9"/>
        <v>0</v>
      </c>
      <c r="K74" s="13">
        <f t="shared" si="10"/>
        <v>0</v>
      </c>
      <c r="L74" s="14">
        <f>TRUNC(E74 * TRUNC(F74 * (1 + 19.83 / 100), 2), 2)</f>
        <v>0</v>
      </c>
      <c r="O74" s="4"/>
    </row>
    <row r="75" spans="1:15" x14ac:dyDescent="0.2">
      <c r="A75" s="56"/>
      <c r="B75" s="59"/>
      <c r="C75" s="11"/>
      <c r="D75" s="42"/>
      <c r="E75" s="12"/>
      <c r="F75" s="13"/>
      <c r="G75" s="13"/>
      <c r="H75" s="13"/>
      <c r="I75" s="13"/>
      <c r="J75" s="13"/>
      <c r="K75" s="13"/>
      <c r="L75" s="14"/>
      <c r="O75" s="4"/>
    </row>
    <row r="76" spans="1:15" x14ac:dyDescent="0.2">
      <c r="A76" s="58" t="s">
        <v>168</v>
      </c>
      <c r="B76" s="62"/>
      <c r="C76" s="20" t="s">
        <v>169</v>
      </c>
      <c r="D76" s="44"/>
      <c r="E76" s="21"/>
      <c r="F76" s="20"/>
      <c r="G76" s="20"/>
      <c r="H76" s="20"/>
      <c r="I76" s="20"/>
      <c r="J76" s="22">
        <f>SUM(J77:J92)</f>
        <v>0</v>
      </c>
      <c r="K76" s="22">
        <f>SUM(K77:K92)</f>
        <v>0</v>
      </c>
      <c r="L76" s="23">
        <f>SUM(L77:L92)</f>
        <v>0</v>
      </c>
      <c r="O76" s="4"/>
    </row>
    <row r="77" spans="1:15" ht="38.25" x14ac:dyDescent="0.2">
      <c r="A77" s="56" t="s">
        <v>170</v>
      </c>
      <c r="B77" s="59" t="s">
        <v>1476</v>
      </c>
      <c r="C77" s="11" t="s">
        <v>133</v>
      </c>
      <c r="D77" s="42" t="s">
        <v>129</v>
      </c>
      <c r="E77" s="12">
        <v>129</v>
      </c>
      <c r="F77" s="13"/>
      <c r="G77" s="13"/>
      <c r="H77" s="13"/>
      <c r="I77" s="13">
        <f t="shared" ref="I77:I92" si="12">TRUNC(F77 * (1 + 25.03 / 100), 2)</f>
        <v>0</v>
      </c>
      <c r="J77" s="13">
        <f t="shared" ref="J77:J92" si="13">TRUNC(E77 * G77, 2)</f>
        <v>0</v>
      </c>
      <c r="K77" s="13">
        <f t="shared" ref="K77:K92" si="14">L77 - J77</f>
        <v>0</v>
      </c>
      <c r="L77" s="14">
        <f t="shared" ref="L77:L92" si="15">TRUNC(E77 * I77, 2)</f>
        <v>0</v>
      </c>
      <c r="O77" s="4"/>
    </row>
    <row r="78" spans="1:15" ht="38.25" x14ac:dyDescent="0.2">
      <c r="A78" s="56" t="s">
        <v>171</v>
      </c>
      <c r="B78" s="59" t="s">
        <v>1477</v>
      </c>
      <c r="C78" s="11" t="s">
        <v>135</v>
      </c>
      <c r="D78" s="42" t="s">
        <v>129</v>
      </c>
      <c r="E78" s="12">
        <v>180</v>
      </c>
      <c r="F78" s="13"/>
      <c r="G78" s="13"/>
      <c r="H78" s="13"/>
      <c r="I78" s="13">
        <f t="shared" si="12"/>
        <v>0</v>
      </c>
      <c r="J78" s="13">
        <f t="shared" si="13"/>
        <v>0</v>
      </c>
      <c r="K78" s="13">
        <f t="shared" si="14"/>
        <v>0</v>
      </c>
      <c r="L78" s="14">
        <f t="shared" si="15"/>
        <v>0</v>
      </c>
      <c r="O78" s="4"/>
    </row>
    <row r="79" spans="1:15" ht="38.25" x14ac:dyDescent="0.2">
      <c r="A79" s="56" t="s">
        <v>172</v>
      </c>
      <c r="B79" s="59" t="s">
        <v>1478</v>
      </c>
      <c r="C79" s="11" t="s">
        <v>137</v>
      </c>
      <c r="D79" s="42" t="s">
        <v>129</v>
      </c>
      <c r="E79" s="12">
        <v>289</v>
      </c>
      <c r="F79" s="13"/>
      <c r="G79" s="13"/>
      <c r="H79" s="13"/>
      <c r="I79" s="13">
        <f t="shared" si="12"/>
        <v>0</v>
      </c>
      <c r="J79" s="13">
        <f t="shared" si="13"/>
        <v>0</v>
      </c>
      <c r="K79" s="13">
        <f t="shared" si="14"/>
        <v>0</v>
      </c>
      <c r="L79" s="14">
        <f t="shared" si="15"/>
        <v>0</v>
      </c>
      <c r="O79" s="4"/>
    </row>
    <row r="80" spans="1:15" ht="38.25" x14ac:dyDescent="0.2">
      <c r="A80" s="56" t="s">
        <v>173</v>
      </c>
      <c r="B80" s="59" t="s">
        <v>1480</v>
      </c>
      <c r="C80" s="11" t="s">
        <v>139</v>
      </c>
      <c r="D80" s="42" t="s">
        <v>129</v>
      </c>
      <c r="E80" s="12">
        <v>299</v>
      </c>
      <c r="F80" s="13"/>
      <c r="G80" s="13"/>
      <c r="H80" s="13"/>
      <c r="I80" s="13">
        <f t="shared" si="12"/>
        <v>0</v>
      </c>
      <c r="J80" s="13">
        <f t="shared" si="13"/>
        <v>0</v>
      </c>
      <c r="K80" s="13">
        <f t="shared" si="14"/>
        <v>0</v>
      </c>
      <c r="L80" s="14">
        <f t="shared" si="15"/>
        <v>0</v>
      </c>
      <c r="O80" s="4"/>
    </row>
    <row r="81" spans="1:15" ht="38.25" x14ac:dyDescent="0.2">
      <c r="A81" s="56" t="s">
        <v>174</v>
      </c>
      <c r="B81" s="59" t="s">
        <v>1479</v>
      </c>
      <c r="C81" s="11" t="s">
        <v>141</v>
      </c>
      <c r="D81" s="42" t="s">
        <v>129</v>
      </c>
      <c r="E81" s="12">
        <v>338</v>
      </c>
      <c r="F81" s="13"/>
      <c r="G81" s="13"/>
      <c r="H81" s="13"/>
      <c r="I81" s="13">
        <f t="shared" si="12"/>
        <v>0</v>
      </c>
      <c r="J81" s="13">
        <f t="shared" si="13"/>
        <v>0</v>
      </c>
      <c r="K81" s="13">
        <f t="shared" si="14"/>
        <v>0</v>
      </c>
      <c r="L81" s="14">
        <f t="shared" si="15"/>
        <v>0</v>
      </c>
      <c r="O81" s="4"/>
    </row>
    <row r="82" spans="1:15" ht="38.25" x14ac:dyDescent="0.2">
      <c r="A82" s="56" t="s">
        <v>175</v>
      </c>
      <c r="B82" s="59" t="s">
        <v>1491</v>
      </c>
      <c r="C82" s="11" t="s">
        <v>176</v>
      </c>
      <c r="D82" s="42" t="s">
        <v>129</v>
      </c>
      <c r="E82" s="12">
        <v>118</v>
      </c>
      <c r="F82" s="13"/>
      <c r="G82" s="13"/>
      <c r="H82" s="13"/>
      <c r="I82" s="13">
        <f t="shared" si="12"/>
        <v>0</v>
      </c>
      <c r="J82" s="13">
        <f t="shared" si="13"/>
        <v>0</v>
      </c>
      <c r="K82" s="13">
        <f t="shared" si="14"/>
        <v>0</v>
      </c>
      <c r="L82" s="14">
        <f t="shared" si="15"/>
        <v>0</v>
      </c>
      <c r="O82" s="4"/>
    </row>
    <row r="83" spans="1:15" ht="38.25" x14ac:dyDescent="0.2">
      <c r="A83" s="56" t="s">
        <v>177</v>
      </c>
      <c r="B83" s="59" t="s">
        <v>1492</v>
      </c>
      <c r="C83" s="11" t="s">
        <v>178</v>
      </c>
      <c r="D83" s="42" t="s">
        <v>129</v>
      </c>
      <c r="E83" s="12">
        <v>114</v>
      </c>
      <c r="F83" s="13"/>
      <c r="G83" s="13"/>
      <c r="H83" s="13"/>
      <c r="I83" s="13">
        <f t="shared" si="12"/>
        <v>0</v>
      </c>
      <c r="J83" s="13">
        <f t="shared" si="13"/>
        <v>0</v>
      </c>
      <c r="K83" s="13">
        <f t="shared" si="14"/>
        <v>0</v>
      </c>
      <c r="L83" s="14">
        <f t="shared" si="15"/>
        <v>0</v>
      </c>
      <c r="O83" s="4"/>
    </row>
    <row r="84" spans="1:15" ht="28.5" customHeight="1" x14ac:dyDescent="0.2">
      <c r="A84" s="56" t="s">
        <v>179</v>
      </c>
      <c r="B84" s="59" t="s">
        <v>1482</v>
      </c>
      <c r="C84" s="11" t="s">
        <v>145</v>
      </c>
      <c r="D84" s="42" t="s">
        <v>129</v>
      </c>
      <c r="E84" s="12">
        <v>306</v>
      </c>
      <c r="F84" s="13"/>
      <c r="G84" s="13"/>
      <c r="H84" s="13"/>
      <c r="I84" s="13">
        <f t="shared" si="12"/>
        <v>0</v>
      </c>
      <c r="J84" s="13">
        <f t="shared" si="13"/>
        <v>0</v>
      </c>
      <c r="K84" s="13">
        <f t="shared" si="14"/>
        <v>0</v>
      </c>
      <c r="L84" s="14">
        <f t="shared" si="15"/>
        <v>0</v>
      </c>
      <c r="O84" s="4"/>
    </row>
    <row r="85" spans="1:15" ht="31.5" customHeight="1" x14ac:dyDescent="0.2">
      <c r="A85" s="56" t="s">
        <v>180</v>
      </c>
      <c r="B85" s="59" t="s">
        <v>1493</v>
      </c>
      <c r="C85" s="11" t="s">
        <v>181</v>
      </c>
      <c r="D85" s="42" t="s">
        <v>129</v>
      </c>
      <c r="E85" s="12">
        <v>61</v>
      </c>
      <c r="F85" s="13"/>
      <c r="G85" s="13"/>
      <c r="H85" s="13"/>
      <c r="I85" s="13">
        <f t="shared" si="12"/>
        <v>0</v>
      </c>
      <c r="J85" s="13">
        <f t="shared" si="13"/>
        <v>0</v>
      </c>
      <c r="K85" s="13">
        <f t="shared" si="14"/>
        <v>0</v>
      </c>
      <c r="L85" s="14">
        <f t="shared" si="15"/>
        <v>0</v>
      </c>
      <c r="O85" s="4"/>
    </row>
    <row r="86" spans="1:15" ht="28.5" customHeight="1" x14ac:dyDescent="0.2">
      <c r="A86" s="56" t="s">
        <v>182</v>
      </c>
      <c r="B86" s="59" t="s">
        <v>1483</v>
      </c>
      <c r="C86" s="11" t="s">
        <v>147</v>
      </c>
      <c r="D86" s="42" t="s">
        <v>129</v>
      </c>
      <c r="E86" s="12">
        <v>10</v>
      </c>
      <c r="F86" s="13"/>
      <c r="G86" s="13"/>
      <c r="H86" s="13"/>
      <c r="I86" s="13">
        <f t="shared" si="12"/>
        <v>0</v>
      </c>
      <c r="J86" s="13">
        <f t="shared" si="13"/>
        <v>0</v>
      </c>
      <c r="K86" s="13">
        <f t="shared" si="14"/>
        <v>0</v>
      </c>
      <c r="L86" s="14">
        <f t="shared" si="15"/>
        <v>0</v>
      </c>
      <c r="O86" s="4"/>
    </row>
    <row r="87" spans="1:15" ht="25.5" x14ac:dyDescent="0.2">
      <c r="A87" s="56" t="s">
        <v>183</v>
      </c>
      <c r="B87" s="59" t="s">
        <v>1494</v>
      </c>
      <c r="C87" s="11" t="s">
        <v>184</v>
      </c>
      <c r="D87" s="42" t="s">
        <v>19</v>
      </c>
      <c r="E87" s="12">
        <v>126</v>
      </c>
      <c r="F87" s="13"/>
      <c r="G87" s="13"/>
      <c r="H87" s="13"/>
      <c r="I87" s="13">
        <f t="shared" si="12"/>
        <v>0</v>
      </c>
      <c r="J87" s="13">
        <f t="shared" si="13"/>
        <v>0</v>
      </c>
      <c r="K87" s="13">
        <f t="shared" si="14"/>
        <v>0</v>
      </c>
      <c r="L87" s="14">
        <f t="shared" si="15"/>
        <v>0</v>
      </c>
      <c r="O87" s="4"/>
    </row>
    <row r="88" spans="1:15" ht="38.25" x14ac:dyDescent="0.2">
      <c r="A88" s="56" t="s">
        <v>185</v>
      </c>
      <c r="B88" s="59" t="s">
        <v>1486</v>
      </c>
      <c r="C88" s="11" t="s">
        <v>153</v>
      </c>
      <c r="D88" s="42" t="s">
        <v>19</v>
      </c>
      <c r="E88" s="12">
        <v>74</v>
      </c>
      <c r="F88" s="13"/>
      <c r="G88" s="13"/>
      <c r="H88" s="13"/>
      <c r="I88" s="13">
        <f t="shared" si="12"/>
        <v>0</v>
      </c>
      <c r="J88" s="13">
        <f t="shared" si="13"/>
        <v>0</v>
      </c>
      <c r="K88" s="13">
        <f t="shared" si="14"/>
        <v>0</v>
      </c>
      <c r="L88" s="14">
        <f t="shared" si="15"/>
        <v>0</v>
      </c>
      <c r="O88" s="4"/>
    </row>
    <row r="89" spans="1:15" ht="25.5" x14ac:dyDescent="0.2">
      <c r="A89" s="56" t="s">
        <v>186</v>
      </c>
      <c r="B89" s="59" t="s">
        <v>1495</v>
      </c>
      <c r="C89" s="11" t="s">
        <v>187</v>
      </c>
      <c r="D89" s="42" t="s">
        <v>19</v>
      </c>
      <c r="E89" s="12">
        <v>5</v>
      </c>
      <c r="F89" s="13"/>
      <c r="G89" s="13"/>
      <c r="H89" s="13"/>
      <c r="I89" s="13">
        <f t="shared" si="12"/>
        <v>0</v>
      </c>
      <c r="J89" s="13">
        <f t="shared" si="13"/>
        <v>0</v>
      </c>
      <c r="K89" s="13">
        <f t="shared" si="14"/>
        <v>0</v>
      </c>
      <c r="L89" s="14">
        <f t="shared" si="15"/>
        <v>0</v>
      </c>
      <c r="O89" s="4"/>
    </row>
    <row r="90" spans="1:15" ht="25.5" x14ac:dyDescent="0.2">
      <c r="A90" s="56" t="s">
        <v>188</v>
      </c>
      <c r="B90" s="59" t="s">
        <v>1488</v>
      </c>
      <c r="C90" s="11" t="s">
        <v>157</v>
      </c>
      <c r="D90" s="42" t="s">
        <v>31</v>
      </c>
      <c r="E90" s="12">
        <v>21</v>
      </c>
      <c r="F90" s="13"/>
      <c r="G90" s="13"/>
      <c r="H90" s="13"/>
      <c r="I90" s="13">
        <f t="shared" si="12"/>
        <v>0</v>
      </c>
      <c r="J90" s="13">
        <f t="shared" si="13"/>
        <v>0</v>
      </c>
      <c r="K90" s="13">
        <f t="shared" si="14"/>
        <v>0</v>
      </c>
      <c r="L90" s="14">
        <f t="shared" si="15"/>
        <v>0</v>
      </c>
      <c r="O90" s="4"/>
    </row>
    <row r="91" spans="1:15" ht="25.5" x14ac:dyDescent="0.2">
      <c r="A91" s="56" t="s">
        <v>189</v>
      </c>
      <c r="B91" s="59" t="s">
        <v>1496</v>
      </c>
      <c r="C91" s="11" t="s">
        <v>159</v>
      </c>
      <c r="D91" s="42" t="s">
        <v>31</v>
      </c>
      <c r="E91" s="12">
        <v>21</v>
      </c>
      <c r="F91" s="13"/>
      <c r="G91" s="13"/>
      <c r="H91" s="13"/>
      <c r="I91" s="13">
        <f t="shared" si="12"/>
        <v>0</v>
      </c>
      <c r="J91" s="13">
        <f t="shared" si="13"/>
        <v>0</v>
      </c>
      <c r="K91" s="13">
        <f t="shared" si="14"/>
        <v>0</v>
      </c>
      <c r="L91" s="14">
        <f t="shared" si="15"/>
        <v>0</v>
      </c>
      <c r="O91" s="4"/>
    </row>
    <row r="92" spans="1:15" ht="25.5" x14ac:dyDescent="0.2">
      <c r="A92" s="56" t="s">
        <v>190</v>
      </c>
      <c r="B92" s="59" t="s">
        <v>191</v>
      </c>
      <c r="C92" s="11" t="s">
        <v>192</v>
      </c>
      <c r="D92" s="42" t="s">
        <v>26</v>
      </c>
      <c r="E92" s="12">
        <v>6</v>
      </c>
      <c r="F92" s="13"/>
      <c r="G92" s="13"/>
      <c r="H92" s="13"/>
      <c r="I92" s="13">
        <f t="shared" si="12"/>
        <v>0</v>
      </c>
      <c r="J92" s="13">
        <f t="shared" si="13"/>
        <v>0</v>
      </c>
      <c r="K92" s="13">
        <f t="shared" si="14"/>
        <v>0</v>
      </c>
      <c r="L92" s="14">
        <f t="shared" si="15"/>
        <v>0</v>
      </c>
      <c r="O92" s="4"/>
    </row>
    <row r="93" spans="1:15" x14ac:dyDescent="0.2">
      <c r="A93" s="56"/>
      <c r="B93" s="59"/>
      <c r="C93" s="11"/>
      <c r="D93" s="42"/>
      <c r="E93" s="12"/>
      <c r="F93" s="13"/>
      <c r="G93" s="13"/>
      <c r="H93" s="13"/>
      <c r="I93" s="13"/>
      <c r="J93" s="13"/>
      <c r="K93" s="13"/>
      <c r="L93" s="14"/>
      <c r="O93" s="4"/>
    </row>
    <row r="94" spans="1:15" x14ac:dyDescent="0.2">
      <c r="A94" s="57" t="s">
        <v>193</v>
      </c>
      <c r="B94" s="61"/>
      <c r="C94" s="16" t="s">
        <v>194</v>
      </c>
      <c r="D94" s="43"/>
      <c r="E94" s="17"/>
      <c r="F94" s="16"/>
      <c r="G94" s="16"/>
      <c r="H94" s="16"/>
      <c r="I94" s="16"/>
      <c r="J94" s="18">
        <f>J95</f>
        <v>0</v>
      </c>
      <c r="K94" s="18">
        <f>K95</f>
        <v>0</v>
      </c>
      <c r="L94" s="19">
        <f>L95</f>
        <v>0</v>
      </c>
      <c r="O94" s="4"/>
    </row>
    <row r="95" spans="1:15" x14ac:dyDescent="0.2">
      <c r="A95" s="56" t="s">
        <v>195</v>
      </c>
      <c r="B95" s="59" t="s">
        <v>196</v>
      </c>
      <c r="C95" s="11" t="s">
        <v>197</v>
      </c>
      <c r="D95" s="42" t="s">
        <v>19</v>
      </c>
      <c r="E95" s="12">
        <v>87</v>
      </c>
      <c r="F95" s="13"/>
      <c r="G95" s="13"/>
      <c r="H95" s="13"/>
      <c r="I95" s="13">
        <f>TRUNC(F95 * (1 + 25.03 / 100), 2)</f>
        <v>0</v>
      </c>
      <c r="J95" s="13">
        <f>TRUNC(E95 * G95, 2)</f>
        <v>0</v>
      </c>
      <c r="K95" s="13">
        <f>L95 - J95</f>
        <v>0</v>
      </c>
      <c r="L95" s="14">
        <f>TRUNC(E95 * I95, 2)</f>
        <v>0</v>
      </c>
      <c r="O95" s="4"/>
    </row>
    <row r="96" spans="1:15" x14ac:dyDescent="0.2">
      <c r="A96" s="56"/>
      <c r="B96" s="59"/>
      <c r="C96" s="11"/>
      <c r="D96" s="42"/>
      <c r="E96" s="12"/>
      <c r="F96" s="13"/>
      <c r="G96" s="13"/>
      <c r="H96" s="13"/>
      <c r="I96" s="13"/>
      <c r="J96" s="13"/>
      <c r="K96" s="13"/>
      <c r="L96" s="14"/>
      <c r="O96" s="4"/>
    </row>
    <row r="97" spans="1:15" x14ac:dyDescent="0.2">
      <c r="A97" s="57" t="s">
        <v>198</v>
      </c>
      <c r="B97" s="61"/>
      <c r="C97" s="16" t="s">
        <v>199</v>
      </c>
      <c r="D97" s="43"/>
      <c r="E97" s="17"/>
      <c r="F97" s="16"/>
      <c r="G97" s="16"/>
      <c r="H97" s="16"/>
      <c r="I97" s="16"/>
      <c r="J97" s="18">
        <f>SUM(J98:J104)</f>
        <v>0</v>
      </c>
      <c r="K97" s="18">
        <f>SUM(K98:K104)</f>
        <v>0</v>
      </c>
      <c r="L97" s="19">
        <f>SUM(L98:L104)</f>
        <v>0</v>
      </c>
      <c r="O97" s="4"/>
    </row>
    <row r="98" spans="1:15" ht="63.75" x14ac:dyDescent="0.2">
      <c r="A98" s="56" t="s">
        <v>200</v>
      </c>
      <c r="B98" s="59" t="s">
        <v>201</v>
      </c>
      <c r="C98" s="50" t="s">
        <v>1578</v>
      </c>
      <c r="D98" s="51" t="s">
        <v>202</v>
      </c>
      <c r="E98" s="54">
        <v>8348</v>
      </c>
      <c r="F98" s="52"/>
      <c r="G98" s="52"/>
      <c r="H98" s="52"/>
      <c r="I98" s="52">
        <f t="shared" ref="I98:I104" si="16">TRUNC(F98 * (1 + 25.03 / 100), 2)</f>
        <v>0</v>
      </c>
      <c r="J98" s="52">
        <f t="shared" ref="J98:J104" si="17">TRUNC(E98 * G98, 2)</f>
        <v>0</v>
      </c>
      <c r="K98" s="52">
        <f t="shared" ref="K98:K104" si="18">L98 - J98</f>
        <v>0</v>
      </c>
      <c r="L98" s="53">
        <f t="shared" ref="L98:L104" si="19">TRUNC(E98 * I98, 2)</f>
        <v>0</v>
      </c>
      <c r="O98" s="4"/>
    </row>
    <row r="99" spans="1:15" ht="38.25" x14ac:dyDescent="0.2">
      <c r="A99" s="56" t="s">
        <v>203</v>
      </c>
      <c r="B99" s="59" t="s">
        <v>204</v>
      </c>
      <c r="C99" s="50" t="s">
        <v>1579</v>
      </c>
      <c r="D99" s="51" t="s">
        <v>129</v>
      </c>
      <c r="E99" s="54">
        <v>1043</v>
      </c>
      <c r="F99" s="52"/>
      <c r="G99" s="52"/>
      <c r="H99" s="52"/>
      <c r="I99" s="52">
        <f t="shared" si="16"/>
        <v>0</v>
      </c>
      <c r="J99" s="52">
        <f t="shared" si="17"/>
        <v>0</v>
      </c>
      <c r="K99" s="52">
        <f t="shared" si="18"/>
        <v>0</v>
      </c>
      <c r="L99" s="53">
        <f t="shared" si="19"/>
        <v>0</v>
      </c>
      <c r="O99" s="4"/>
    </row>
    <row r="100" spans="1:15" ht="51" x14ac:dyDescent="0.2">
      <c r="A100" s="56" t="s">
        <v>205</v>
      </c>
      <c r="B100" s="59" t="s">
        <v>206</v>
      </c>
      <c r="C100" s="50" t="s">
        <v>1580</v>
      </c>
      <c r="D100" s="51" t="s">
        <v>15</v>
      </c>
      <c r="E100" s="54">
        <v>1</v>
      </c>
      <c r="F100" s="52"/>
      <c r="G100" s="52"/>
      <c r="H100" s="52"/>
      <c r="I100" s="52">
        <f t="shared" si="16"/>
        <v>0</v>
      </c>
      <c r="J100" s="52">
        <f t="shared" si="17"/>
        <v>0</v>
      </c>
      <c r="K100" s="52">
        <f t="shared" si="18"/>
        <v>0</v>
      </c>
      <c r="L100" s="53">
        <f t="shared" si="19"/>
        <v>0</v>
      </c>
      <c r="O100" s="4"/>
    </row>
    <row r="101" spans="1:15" ht="51" x14ac:dyDescent="0.2">
      <c r="A101" s="56" t="s">
        <v>207</v>
      </c>
      <c r="B101" s="59" t="s">
        <v>208</v>
      </c>
      <c r="C101" s="50" t="s">
        <v>1581</v>
      </c>
      <c r="D101" s="51" t="s">
        <v>15</v>
      </c>
      <c r="E101" s="54">
        <v>1</v>
      </c>
      <c r="F101" s="52"/>
      <c r="G101" s="52"/>
      <c r="H101" s="52"/>
      <c r="I101" s="52">
        <f t="shared" si="16"/>
        <v>0</v>
      </c>
      <c r="J101" s="52">
        <f t="shared" si="17"/>
        <v>0</v>
      </c>
      <c r="K101" s="52">
        <f t="shared" si="18"/>
        <v>0</v>
      </c>
      <c r="L101" s="53">
        <f t="shared" si="19"/>
        <v>0</v>
      </c>
      <c r="O101" s="4"/>
    </row>
    <row r="102" spans="1:15" ht="51" x14ac:dyDescent="0.2">
      <c r="A102" s="56" t="s">
        <v>209</v>
      </c>
      <c r="B102" s="59" t="s">
        <v>210</v>
      </c>
      <c r="C102" s="50" t="s">
        <v>1582</v>
      </c>
      <c r="D102" s="51" t="s">
        <v>15</v>
      </c>
      <c r="E102" s="54">
        <v>1</v>
      </c>
      <c r="F102" s="52"/>
      <c r="G102" s="52"/>
      <c r="H102" s="52"/>
      <c r="I102" s="52">
        <f t="shared" si="16"/>
        <v>0</v>
      </c>
      <c r="J102" s="52">
        <f t="shared" si="17"/>
        <v>0</v>
      </c>
      <c r="K102" s="52">
        <f t="shared" si="18"/>
        <v>0</v>
      </c>
      <c r="L102" s="53">
        <f t="shared" si="19"/>
        <v>0</v>
      </c>
      <c r="O102" s="4"/>
    </row>
    <row r="103" spans="1:15" ht="51" x14ac:dyDescent="0.2">
      <c r="A103" s="56" t="s">
        <v>211</v>
      </c>
      <c r="B103" s="59" t="s">
        <v>212</v>
      </c>
      <c r="C103" s="50" t="s">
        <v>1583</v>
      </c>
      <c r="D103" s="51" t="s">
        <v>15</v>
      </c>
      <c r="E103" s="54">
        <v>1</v>
      </c>
      <c r="F103" s="52"/>
      <c r="G103" s="52"/>
      <c r="H103" s="52"/>
      <c r="I103" s="52">
        <f t="shared" si="16"/>
        <v>0</v>
      </c>
      <c r="J103" s="52">
        <f t="shared" si="17"/>
        <v>0</v>
      </c>
      <c r="K103" s="52">
        <f t="shared" si="18"/>
        <v>0</v>
      </c>
      <c r="L103" s="53">
        <f t="shared" si="19"/>
        <v>0</v>
      </c>
      <c r="O103" s="4"/>
    </row>
    <row r="104" spans="1:15" ht="51" x14ac:dyDescent="0.2">
      <c r="A104" s="56" t="s">
        <v>213</v>
      </c>
      <c r="B104" s="59" t="s">
        <v>214</v>
      </c>
      <c r="C104" s="50" t="s">
        <v>1584</v>
      </c>
      <c r="D104" s="51" t="s">
        <v>15</v>
      </c>
      <c r="E104" s="54">
        <v>1</v>
      </c>
      <c r="F104" s="52"/>
      <c r="G104" s="52"/>
      <c r="H104" s="52"/>
      <c r="I104" s="52">
        <f t="shared" si="16"/>
        <v>0</v>
      </c>
      <c r="J104" s="52">
        <f t="shared" si="17"/>
        <v>0</v>
      </c>
      <c r="K104" s="52">
        <f t="shared" si="18"/>
        <v>0</v>
      </c>
      <c r="L104" s="53">
        <f t="shared" si="19"/>
        <v>0</v>
      </c>
      <c r="O104" s="4"/>
    </row>
    <row r="105" spans="1:15" x14ac:dyDescent="0.2">
      <c r="A105" s="56"/>
      <c r="B105" s="59"/>
      <c r="C105" s="11"/>
      <c r="D105" s="42"/>
      <c r="E105" s="12"/>
      <c r="F105" s="13"/>
      <c r="G105" s="13"/>
      <c r="H105" s="13"/>
      <c r="I105" s="13"/>
      <c r="J105" s="13"/>
      <c r="K105" s="13"/>
      <c r="L105" s="14"/>
      <c r="O105" s="4"/>
    </row>
    <row r="106" spans="1:15" x14ac:dyDescent="0.2">
      <c r="A106" s="57" t="s">
        <v>215</v>
      </c>
      <c r="B106" s="61"/>
      <c r="C106" s="16" t="s">
        <v>216</v>
      </c>
      <c r="D106" s="43"/>
      <c r="E106" s="17"/>
      <c r="F106" s="16"/>
      <c r="G106" s="16"/>
      <c r="H106" s="16"/>
      <c r="I106" s="16"/>
      <c r="J106" s="18">
        <f>SUM(J107:J114)</f>
        <v>0</v>
      </c>
      <c r="K106" s="18">
        <f>SUM(K107:K114)</f>
        <v>0</v>
      </c>
      <c r="L106" s="19">
        <f>SUM(L107:L114)</f>
        <v>0</v>
      </c>
      <c r="O106" s="4"/>
    </row>
    <row r="107" spans="1:15" x14ac:dyDescent="0.2">
      <c r="A107" s="56" t="s">
        <v>217</v>
      </c>
      <c r="B107" s="59" t="s">
        <v>218</v>
      </c>
      <c r="C107" s="11" t="s">
        <v>219</v>
      </c>
      <c r="D107" s="42" t="s">
        <v>19</v>
      </c>
      <c r="E107" s="12">
        <v>602</v>
      </c>
      <c r="F107" s="13"/>
      <c r="G107" s="13"/>
      <c r="H107" s="13"/>
      <c r="I107" s="13">
        <f t="shared" ref="I107:I114" si="20">TRUNC(F107 * (1 + 25.03 / 100), 2)</f>
        <v>0</v>
      </c>
      <c r="J107" s="13">
        <f t="shared" ref="J107:J114" si="21">TRUNC(E107 * G107, 2)</f>
        <v>0</v>
      </c>
      <c r="K107" s="13">
        <f t="shared" ref="K107:K114" si="22">L107 - J107</f>
        <v>0</v>
      </c>
      <c r="L107" s="14">
        <f t="shared" ref="L107:L114" si="23">TRUNC(E107 * I107, 2)</f>
        <v>0</v>
      </c>
      <c r="O107" s="4"/>
    </row>
    <row r="108" spans="1:15" ht="25.5" x14ac:dyDescent="0.2">
      <c r="A108" s="56" t="s">
        <v>220</v>
      </c>
      <c r="B108" s="59" t="s">
        <v>221</v>
      </c>
      <c r="C108" s="11" t="s">
        <v>222</v>
      </c>
      <c r="D108" s="42" t="s">
        <v>19</v>
      </c>
      <c r="E108" s="12">
        <v>143</v>
      </c>
      <c r="F108" s="13"/>
      <c r="G108" s="13"/>
      <c r="H108" s="13"/>
      <c r="I108" s="13">
        <f t="shared" si="20"/>
        <v>0</v>
      </c>
      <c r="J108" s="13">
        <f t="shared" si="21"/>
        <v>0</v>
      </c>
      <c r="K108" s="13">
        <f t="shared" si="22"/>
        <v>0</v>
      </c>
      <c r="L108" s="14">
        <f t="shared" si="23"/>
        <v>0</v>
      </c>
      <c r="O108" s="4"/>
    </row>
    <row r="109" spans="1:15" ht="25.5" x14ac:dyDescent="0.2">
      <c r="A109" s="56" t="s">
        <v>223</v>
      </c>
      <c r="B109" s="59" t="s">
        <v>224</v>
      </c>
      <c r="C109" s="11" t="s">
        <v>225</v>
      </c>
      <c r="D109" s="42" t="s">
        <v>19</v>
      </c>
      <c r="E109" s="12">
        <v>130</v>
      </c>
      <c r="F109" s="13"/>
      <c r="G109" s="13"/>
      <c r="H109" s="13"/>
      <c r="I109" s="13">
        <f t="shared" si="20"/>
        <v>0</v>
      </c>
      <c r="J109" s="13">
        <f t="shared" si="21"/>
        <v>0</v>
      </c>
      <c r="K109" s="13">
        <f t="shared" si="22"/>
        <v>0</v>
      </c>
      <c r="L109" s="14">
        <f t="shared" si="23"/>
        <v>0</v>
      </c>
      <c r="O109" s="4"/>
    </row>
    <row r="110" spans="1:15" ht="38.25" x14ac:dyDescent="0.2">
      <c r="A110" s="56" t="s">
        <v>226</v>
      </c>
      <c r="B110" s="59" t="s">
        <v>227</v>
      </c>
      <c r="C110" s="11" t="s">
        <v>228</v>
      </c>
      <c r="D110" s="42" t="s">
        <v>19</v>
      </c>
      <c r="E110" s="12">
        <v>2</v>
      </c>
      <c r="F110" s="13"/>
      <c r="G110" s="13"/>
      <c r="H110" s="13"/>
      <c r="I110" s="13">
        <f t="shared" si="20"/>
        <v>0</v>
      </c>
      <c r="J110" s="13">
        <f t="shared" si="21"/>
        <v>0</v>
      </c>
      <c r="K110" s="13">
        <f t="shared" si="22"/>
        <v>0</v>
      </c>
      <c r="L110" s="14">
        <f t="shared" si="23"/>
        <v>0</v>
      </c>
      <c r="O110" s="4"/>
    </row>
    <row r="111" spans="1:15" x14ac:dyDescent="0.2">
      <c r="A111" s="56" t="s">
        <v>229</v>
      </c>
      <c r="B111" s="59" t="s">
        <v>230</v>
      </c>
      <c r="C111" s="11" t="s">
        <v>231</v>
      </c>
      <c r="D111" s="42" t="s">
        <v>31</v>
      </c>
      <c r="E111" s="12">
        <v>2</v>
      </c>
      <c r="F111" s="13"/>
      <c r="G111" s="13"/>
      <c r="H111" s="13"/>
      <c r="I111" s="13">
        <f t="shared" si="20"/>
        <v>0</v>
      </c>
      <c r="J111" s="13">
        <f t="shared" si="21"/>
        <v>0</v>
      </c>
      <c r="K111" s="13">
        <f t="shared" si="22"/>
        <v>0</v>
      </c>
      <c r="L111" s="14">
        <f t="shared" si="23"/>
        <v>0</v>
      </c>
      <c r="O111" s="4"/>
    </row>
    <row r="112" spans="1:15" ht="25.5" x14ac:dyDescent="0.2">
      <c r="A112" s="56" t="s">
        <v>232</v>
      </c>
      <c r="B112" s="59" t="s">
        <v>1497</v>
      </c>
      <c r="C112" s="11" t="s">
        <v>233</v>
      </c>
      <c r="D112" s="42" t="s">
        <v>19</v>
      </c>
      <c r="E112" s="12">
        <v>12</v>
      </c>
      <c r="F112" s="13"/>
      <c r="G112" s="13"/>
      <c r="H112" s="13"/>
      <c r="I112" s="13">
        <f t="shared" si="20"/>
        <v>0</v>
      </c>
      <c r="J112" s="13">
        <f t="shared" si="21"/>
        <v>0</v>
      </c>
      <c r="K112" s="13">
        <f t="shared" si="22"/>
        <v>0</v>
      </c>
      <c r="L112" s="14">
        <f t="shared" si="23"/>
        <v>0</v>
      </c>
      <c r="O112" s="4"/>
    </row>
    <row r="113" spans="1:15" ht="38.25" x14ac:dyDescent="0.2">
      <c r="A113" s="56" t="s">
        <v>234</v>
      </c>
      <c r="B113" s="59" t="s">
        <v>235</v>
      </c>
      <c r="C113" s="11" t="s">
        <v>236</v>
      </c>
      <c r="D113" s="42" t="s">
        <v>19</v>
      </c>
      <c r="E113" s="12">
        <v>14</v>
      </c>
      <c r="F113" s="13"/>
      <c r="G113" s="13"/>
      <c r="H113" s="13"/>
      <c r="I113" s="13">
        <f t="shared" si="20"/>
        <v>0</v>
      </c>
      <c r="J113" s="13">
        <f t="shared" si="21"/>
        <v>0</v>
      </c>
      <c r="K113" s="13">
        <f t="shared" si="22"/>
        <v>0</v>
      </c>
      <c r="L113" s="14">
        <f t="shared" si="23"/>
        <v>0</v>
      </c>
      <c r="O113" s="4"/>
    </row>
    <row r="114" spans="1:15" ht="27.75" customHeight="1" x14ac:dyDescent="0.2">
      <c r="A114" s="56" t="s">
        <v>237</v>
      </c>
      <c r="B114" s="59" t="s">
        <v>238</v>
      </c>
      <c r="C114" s="11" t="s">
        <v>239</v>
      </c>
      <c r="D114" s="42" t="s">
        <v>19</v>
      </c>
      <c r="E114" s="12">
        <v>41</v>
      </c>
      <c r="F114" s="13"/>
      <c r="G114" s="13"/>
      <c r="H114" s="13"/>
      <c r="I114" s="13">
        <f t="shared" si="20"/>
        <v>0</v>
      </c>
      <c r="J114" s="13">
        <f t="shared" si="21"/>
        <v>0</v>
      </c>
      <c r="K114" s="13">
        <f t="shared" si="22"/>
        <v>0</v>
      </c>
      <c r="L114" s="14">
        <f t="shared" si="23"/>
        <v>0</v>
      </c>
      <c r="O114" s="4"/>
    </row>
    <row r="115" spans="1:15" x14ac:dyDescent="0.2">
      <c r="A115" s="56"/>
      <c r="B115" s="59"/>
      <c r="C115" s="11"/>
      <c r="D115" s="42"/>
      <c r="E115" s="12"/>
      <c r="F115" s="13"/>
      <c r="G115" s="13"/>
      <c r="H115" s="13"/>
      <c r="I115" s="13"/>
      <c r="J115" s="13"/>
      <c r="K115" s="13"/>
      <c r="L115" s="14"/>
      <c r="O115" s="4"/>
    </row>
    <row r="116" spans="1:15" x14ac:dyDescent="0.2">
      <c r="A116" s="57" t="s">
        <v>240</v>
      </c>
      <c r="B116" s="61"/>
      <c r="C116" s="16" t="s">
        <v>241</v>
      </c>
      <c r="D116" s="43"/>
      <c r="E116" s="17"/>
      <c r="F116" s="16"/>
      <c r="G116" s="16"/>
      <c r="H116" s="16"/>
      <c r="I116" s="16"/>
      <c r="J116" s="18">
        <f>SUM(J117:J164)</f>
        <v>0</v>
      </c>
      <c r="K116" s="18">
        <f>SUM(K117:K164)</f>
        <v>0</v>
      </c>
      <c r="L116" s="19">
        <f>SUM(L117:L164)</f>
        <v>0</v>
      </c>
      <c r="O116" s="4"/>
    </row>
    <row r="117" spans="1:15" ht="63.75" x14ac:dyDescent="0.2">
      <c r="A117" s="56" t="s">
        <v>242</v>
      </c>
      <c r="B117" s="59" t="s">
        <v>243</v>
      </c>
      <c r="C117" s="11" t="s">
        <v>244</v>
      </c>
      <c r="D117" s="42" t="s">
        <v>15</v>
      </c>
      <c r="E117" s="12">
        <v>1</v>
      </c>
      <c r="F117" s="13"/>
      <c r="G117" s="13"/>
      <c r="H117" s="13"/>
      <c r="I117" s="13">
        <f t="shared" ref="I117:I164" si="24">TRUNC(F117 * (1 + 25.03 / 100), 2)</f>
        <v>0</v>
      </c>
      <c r="J117" s="13">
        <f t="shared" ref="J117:J164" si="25">TRUNC(E117 * G117, 2)</f>
        <v>0</v>
      </c>
      <c r="K117" s="13">
        <f t="shared" ref="K117:K164" si="26">L117 - J117</f>
        <v>0</v>
      </c>
      <c r="L117" s="14">
        <f t="shared" ref="L117:L164" si="27">TRUNC(E117 * I117, 2)</f>
        <v>0</v>
      </c>
      <c r="O117" s="4"/>
    </row>
    <row r="118" spans="1:15" ht="63.75" x14ac:dyDescent="0.2">
      <c r="A118" s="56" t="s">
        <v>245</v>
      </c>
      <c r="B118" s="59" t="s">
        <v>246</v>
      </c>
      <c r="C118" s="11" t="s">
        <v>247</v>
      </c>
      <c r="D118" s="42" t="s">
        <v>15</v>
      </c>
      <c r="E118" s="12">
        <v>1</v>
      </c>
      <c r="F118" s="13"/>
      <c r="G118" s="13"/>
      <c r="H118" s="13"/>
      <c r="I118" s="13">
        <f t="shared" si="24"/>
        <v>0</v>
      </c>
      <c r="J118" s="13">
        <f t="shared" si="25"/>
        <v>0</v>
      </c>
      <c r="K118" s="13">
        <f t="shared" si="26"/>
        <v>0</v>
      </c>
      <c r="L118" s="14">
        <f t="shared" si="27"/>
        <v>0</v>
      </c>
      <c r="O118" s="4"/>
    </row>
    <row r="119" spans="1:15" ht="63.75" x14ac:dyDescent="0.2">
      <c r="A119" s="56" t="s">
        <v>248</v>
      </c>
      <c r="B119" s="59" t="s">
        <v>249</v>
      </c>
      <c r="C119" s="11" t="s">
        <v>250</v>
      </c>
      <c r="D119" s="42" t="s">
        <v>15</v>
      </c>
      <c r="E119" s="12">
        <v>2</v>
      </c>
      <c r="F119" s="13"/>
      <c r="G119" s="13"/>
      <c r="H119" s="13"/>
      <c r="I119" s="13">
        <f t="shared" si="24"/>
        <v>0</v>
      </c>
      <c r="J119" s="13">
        <f t="shared" si="25"/>
        <v>0</v>
      </c>
      <c r="K119" s="13">
        <f t="shared" si="26"/>
        <v>0</v>
      </c>
      <c r="L119" s="14">
        <f t="shared" si="27"/>
        <v>0</v>
      </c>
      <c r="O119" s="4"/>
    </row>
    <row r="120" spans="1:15" ht="63.75" x14ac:dyDescent="0.2">
      <c r="A120" s="56" t="s">
        <v>251</v>
      </c>
      <c r="B120" s="59" t="s">
        <v>252</v>
      </c>
      <c r="C120" s="11" t="s">
        <v>253</v>
      </c>
      <c r="D120" s="42" t="s">
        <v>15</v>
      </c>
      <c r="E120" s="12">
        <v>2</v>
      </c>
      <c r="F120" s="13"/>
      <c r="G120" s="13"/>
      <c r="H120" s="13"/>
      <c r="I120" s="13">
        <f t="shared" si="24"/>
        <v>0</v>
      </c>
      <c r="J120" s="13">
        <f t="shared" si="25"/>
        <v>0</v>
      </c>
      <c r="K120" s="13">
        <f t="shared" si="26"/>
        <v>0</v>
      </c>
      <c r="L120" s="14">
        <f t="shared" si="27"/>
        <v>0</v>
      </c>
      <c r="O120" s="4"/>
    </row>
    <row r="121" spans="1:15" ht="51" x14ac:dyDescent="0.2">
      <c r="A121" s="56" t="s">
        <v>254</v>
      </c>
      <c r="B121" s="59" t="s">
        <v>255</v>
      </c>
      <c r="C121" s="11" t="s">
        <v>256</v>
      </c>
      <c r="D121" s="42" t="s">
        <v>15</v>
      </c>
      <c r="E121" s="12">
        <v>7</v>
      </c>
      <c r="F121" s="13"/>
      <c r="G121" s="13"/>
      <c r="H121" s="13"/>
      <c r="I121" s="13">
        <f t="shared" si="24"/>
        <v>0</v>
      </c>
      <c r="J121" s="13">
        <f t="shared" si="25"/>
        <v>0</v>
      </c>
      <c r="K121" s="13">
        <f t="shared" si="26"/>
        <v>0</v>
      </c>
      <c r="L121" s="14">
        <f t="shared" si="27"/>
        <v>0</v>
      </c>
      <c r="O121" s="4"/>
    </row>
    <row r="122" spans="1:15" ht="63.75" x14ac:dyDescent="0.2">
      <c r="A122" s="56" t="s">
        <v>257</v>
      </c>
      <c r="B122" s="59" t="s">
        <v>258</v>
      </c>
      <c r="C122" s="11" t="s">
        <v>259</v>
      </c>
      <c r="D122" s="42" t="s">
        <v>15</v>
      </c>
      <c r="E122" s="12">
        <v>2</v>
      </c>
      <c r="F122" s="13"/>
      <c r="G122" s="13"/>
      <c r="H122" s="13"/>
      <c r="I122" s="13">
        <f t="shared" si="24"/>
        <v>0</v>
      </c>
      <c r="J122" s="13">
        <f t="shared" si="25"/>
        <v>0</v>
      </c>
      <c r="K122" s="13">
        <f t="shared" si="26"/>
        <v>0</v>
      </c>
      <c r="L122" s="14">
        <f t="shared" si="27"/>
        <v>0</v>
      </c>
      <c r="O122" s="4"/>
    </row>
    <row r="123" spans="1:15" ht="51" x14ac:dyDescent="0.2">
      <c r="A123" s="56" t="s">
        <v>260</v>
      </c>
      <c r="B123" s="59" t="s">
        <v>261</v>
      </c>
      <c r="C123" s="11" t="s">
        <v>262</v>
      </c>
      <c r="D123" s="42" t="s">
        <v>15</v>
      </c>
      <c r="E123" s="12">
        <v>1</v>
      </c>
      <c r="F123" s="13"/>
      <c r="G123" s="13"/>
      <c r="H123" s="13"/>
      <c r="I123" s="13">
        <f t="shared" si="24"/>
        <v>0</v>
      </c>
      <c r="J123" s="13">
        <f t="shared" si="25"/>
        <v>0</v>
      </c>
      <c r="K123" s="13">
        <f t="shared" si="26"/>
        <v>0</v>
      </c>
      <c r="L123" s="14">
        <f t="shared" si="27"/>
        <v>0</v>
      </c>
      <c r="O123" s="4"/>
    </row>
    <row r="124" spans="1:15" ht="38.25" x14ac:dyDescent="0.2">
      <c r="A124" s="56" t="s">
        <v>263</v>
      </c>
      <c r="B124" s="59" t="s">
        <v>264</v>
      </c>
      <c r="C124" s="11" t="s">
        <v>265</v>
      </c>
      <c r="D124" s="42" t="s">
        <v>15</v>
      </c>
      <c r="E124" s="12">
        <v>1</v>
      </c>
      <c r="F124" s="13"/>
      <c r="G124" s="13"/>
      <c r="H124" s="13"/>
      <c r="I124" s="13">
        <f t="shared" si="24"/>
        <v>0</v>
      </c>
      <c r="J124" s="13">
        <f t="shared" si="25"/>
        <v>0</v>
      </c>
      <c r="K124" s="13">
        <f t="shared" si="26"/>
        <v>0</v>
      </c>
      <c r="L124" s="14">
        <f t="shared" si="27"/>
        <v>0</v>
      </c>
      <c r="O124" s="4"/>
    </row>
    <row r="125" spans="1:15" ht="51" x14ac:dyDescent="0.2">
      <c r="A125" s="56" t="s">
        <v>266</v>
      </c>
      <c r="B125" s="59" t="s">
        <v>1498</v>
      </c>
      <c r="C125" s="11" t="s">
        <v>267</v>
      </c>
      <c r="D125" s="42" t="s">
        <v>15</v>
      </c>
      <c r="E125" s="12">
        <v>6</v>
      </c>
      <c r="F125" s="13"/>
      <c r="G125" s="13"/>
      <c r="H125" s="13"/>
      <c r="I125" s="13">
        <f t="shared" si="24"/>
        <v>0</v>
      </c>
      <c r="J125" s="13">
        <f t="shared" si="25"/>
        <v>0</v>
      </c>
      <c r="K125" s="13">
        <f t="shared" si="26"/>
        <v>0</v>
      </c>
      <c r="L125" s="14">
        <f t="shared" si="27"/>
        <v>0</v>
      </c>
      <c r="O125" s="4"/>
    </row>
    <row r="126" spans="1:15" ht="38.25" x14ac:dyDescent="0.2">
      <c r="A126" s="56" t="s">
        <v>268</v>
      </c>
      <c r="B126" s="59" t="s">
        <v>269</v>
      </c>
      <c r="C126" s="11" t="s">
        <v>270</v>
      </c>
      <c r="D126" s="42" t="s">
        <v>15</v>
      </c>
      <c r="E126" s="12">
        <v>1</v>
      </c>
      <c r="F126" s="13"/>
      <c r="G126" s="13"/>
      <c r="H126" s="13"/>
      <c r="I126" s="13">
        <f t="shared" si="24"/>
        <v>0</v>
      </c>
      <c r="J126" s="13">
        <f t="shared" si="25"/>
        <v>0</v>
      </c>
      <c r="K126" s="13">
        <f t="shared" si="26"/>
        <v>0</v>
      </c>
      <c r="L126" s="14">
        <f t="shared" si="27"/>
        <v>0</v>
      </c>
      <c r="O126" s="4"/>
    </row>
    <row r="127" spans="1:15" ht="51" x14ac:dyDescent="0.2">
      <c r="A127" s="56" t="s">
        <v>271</v>
      </c>
      <c r="B127" s="59" t="s">
        <v>272</v>
      </c>
      <c r="C127" s="11" t="s">
        <v>273</v>
      </c>
      <c r="D127" s="42" t="s">
        <v>15</v>
      </c>
      <c r="E127" s="12">
        <v>7</v>
      </c>
      <c r="F127" s="13"/>
      <c r="G127" s="13"/>
      <c r="H127" s="13"/>
      <c r="I127" s="13">
        <f t="shared" si="24"/>
        <v>0</v>
      </c>
      <c r="J127" s="13">
        <f t="shared" si="25"/>
        <v>0</v>
      </c>
      <c r="K127" s="13">
        <f t="shared" si="26"/>
        <v>0</v>
      </c>
      <c r="L127" s="14">
        <f t="shared" si="27"/>
        <v>0</v>
      </c>
      <c r="O127" s="4"/>
    </row>
    <row r="128" spans="1:15" ht="51" x14ac:dyDescent="0.2">
      <c r="A128" s="56" t="s">
        <v>274</v>
      </c>
      <c r="B128" s="59" t="s">
        <v>275</v>
      </c>
      <c r="C128" s="11" t="s">
        <v>276</v>
      </c>
      <c r="D128" s="42" t="s">
        <v>15</v>
      </c>
      <c r="E128" s="12">
        <v>6</v>
      </c>
      <c r="F128" s="13"/>
      <c r="G128" s="13"/>
      <c r="H128" s="13"/>
      <c r="I128" s="13">
        <f t="shared" si="24"/>
        <v>0</v>
      </c>
      <c r="J128" s="13">
        <f t="shared" si="25"/>
        <v>0</v>
      </c>
      <c r="K128" s="13">
        <f t="shared" si="26"/>
        <v>0</v>
      </c>
      <c r="L128" s="14">
        <f t="shared" si="27"/>
        <v>0</v>
      </c>
      <c r="O128" s="4"/>
    </row>
    <row r="129" spans="1:15" ht="51" x14ac:dyDescent="0.2">
      <c r="A129" s="56" t="s">
        <v>277</v>
      </c>
      <c r="B129" s="59" t="s">
        <v>278</v>
      </c>
      <c r="C129" s="11" t="s">
        <v>279</v>
      </c>
      <c r="D129" s="42" t="s">
        <v>15</v>
      </c>
      <c r="E129" s="12">
        <v>3</v>
      </c>
      <c r="F129" s="13"/>
      <c r="G129" s="13"/>
      <c r="H129" s="13"/>
      <c r="I129" s="13">
        <f t="shared" si="24"/>
        <v>0</v>
      </c>
      <c r="J129" s="13">
        <f t="shared" si="25"/>
        <v>0</v>
      </c>
      <c r="K129" s="13">
        <f t="shared" si="26"/>
        <v>0</v>
      </c>
      <c r="L129" s="14">
        <f t="shared" si="27"/>
        <v>0</v>
      </c>
      <c r="O129" s="4"/>
    </row>
    <row r="130" spans="1:15" ht="51" x14ac:dyDescent="0.2">
      <c r="A130" s="56" t="s">
        <v>280</v>
      </c>
      <c r="B130" s="59" t="s">
        <v>281</v>
      </c>
      <c r="C130" s="11" t="s">
        <v>282</v>
      </c>
      <c r="D130" s="42" t="s">
        <v>15</v>
      </c>
      <c r="E130" s="12">
        <v>1</v>
      </c>
      <c r="F130" s="13"/>
      <c r="G130" s="13"/>
      <c r="H130" s="13"/>
      <c r="I130" s="13">
        <f t="shared" si="24"/>
        <v>0</v>
      </c>
      <c r="J130" s="13">
        <f t="shared" si="25"/>
        <v>0</v>
      </c>
      <c r="K130" s="13">
        <f t="shared" si="26"/>
        <v>0</v>
      </c>
      <c r="L130" s="14">
        <f t="shared" si="27"/>
        <v>0</v>
      </c>
      <c r="O130" s="4"/>
    </row>
    <row r="131" spans="1:15" ht="76.5" x14ac:dyDescent="0.2">
      <c r="A131" s="56" t="s">
        <v>283</v>
      </c>
      <c r="B131" s="59" t="s">
        <v>284</v>
      </c>
      <c r="C131" s="11" t="s">
        <v>285</v>
      </c>
      <c r="D131" s="42" t="s">
        <v>15</v>
      </c>
      <c r="E131" s="12">
        <v>3</v>
      </c>
      <c r="F131" s="13"/>
      <c r="G131" s="13"/>
      <c r="H131" s="13"/>
      <c r="I131" s="13">
        <f t="shared" si="24"/>
        <v>0</v>
      </c>
      <c r="J131" s="13">
        <f t="shared" si="25"/>
        <v>0</v>
      </c>
      <c r="K131" s="13">
        <f t="shared" si="26"/>
        <v>0</v>
      </c>
      <c r="L131" s="14">
        <f t="shared" si="27"/>
        <v>0</v>
      </c>
      <c r="O131" s="4"/>
    </row>
    <row r="132" spans="1:15" ht="89.25" x14ac:dyDescent="0.2">
      <c r="A132" s="56" t="s">
        <v>286</v>
      </c>
      <c r="B132" s="59" t="s">
        <v>287</v>
      </c>
      <c r="C132" s="11" t="s">
        <v>288</v>
      </c>
      <c r="D132" s="42" t="s">
        <v>15</v>
      </c>
      <c r="E132" s="12">
        <v>2</v>
      </c>
      <c r="F132" s="13"/>
      <c r="G132" s="13"/>
      <c r="H132" s="13"/>
      <c r="I132" s="13">
        <f t="shared" si="24"/>
        <v>0</v>
      </c>
      <c r="J132" s="13">
        <f t="shared" si="25"/>
        <v>0</v>
      </c>
      <c r="K132" s="13">
        <f t="shared" si="26"/>
        <v>0</v>
      </c>
      <c r="L132" s="14">
        <f t="shared" si="27"/>
        <v>0</v>
      </c>
      <c r="O132" s="4"/>
    </row>
    <row r="133" spans="1:15" ht="89.25" x14ac:dyDescent="0.2">
      <c r="A133" s="56" t="s">
        <v>289</v>
      </c>
      <c r="B133" s="59" t="s">
        <v>290</v>
      </c>
      <c r="C133" s="11" t="s">
        <v>291</v>
      </c>
      <c r="D133" s="42" t="s">
        <v>15</v>
      </c>
      <c r="E133" s="12">
        <v>1</v>
      </c>
      <c r="F133" s="13"/>
      <c r="G133" s="13"/>
      <c r="H133" s="13"/>
      <c r="I133" s="13">
        <f t="shared" si="24"/>
        <v>0</v>
      </c>
      <c r="J133" s="13">
        <f t="shared" si="25"/>
        <v>0</v>
      </c>
      <c r="K133" s="13">
        <f t="shared" si="26"/>
        <v>0</v>
      </c>
      <c r="L133" s="14">
        <f t="shared" si="27"/>
        <v>0</v>
      </c>
      <c r="O133" s="4"/>
    </row>
    <row r="134" spans="1:15" ht="51" x14ac:dyDescent="0.2">
      <c r="A134" s="56" t="s">
        <v>292</v>
      </c>
      <c r="B134" s="59" t="s">
        <v>293</v>
      </c>
      <c r="C134" s="11" t="s">
        <v>294</v>
      </c>
      <c r="D134" s="42" t="s">
        <v>15</v>
      </c>
      <c r="E134" s="12">
        <v>26</v>
      </c>
      <c r="F134" s="13"/>
      <c r="G134" s="13"/>
      <c r="H134" s="13"/>
      <c r="I134" s="13">
        <f t="shared" si="24"/>
        <v>0</v>
      </c>
      <c r="J134" s="13">
        <f t="shared" si="25"/>
        <v>0</v>
      </c>
      <c r="K134" s="13">
        <f t="shared" si="26"/>
        <v>0</v>
      </c>
      <c r="L134" s="14">
        <f t="shared" si="27"/>
        <v>0</v>
      </c>
      <c r="O134" s="4"/>
    </row>
    <row r="135" spans="1:15" ht="38.25" x14ac:dyDescent="0.2">
      <c r="A135" s="56" t="s">
        <v>295</v>
      </c>
      <c r="B135" s="59" t="s">
        <v>296</v>
      </c>
      <c r="C135" s="11" t="s">
        <v>297</v>
      </c>
      <c r="D135" s="42" t="s">
        <v>15</v>
      </c>
      <c r="E135" s="12">
        <v>1</v>
      </c>
      <c r="F135" s="13"/>
      <c r="G135" s="13"/>
      <c r="H135" s="13"/>
      <c r="I135" s="13">
        <f t="shared" si="24"/>
        <v>0</v>
      </c>
      <c r="J135" s="13">
        <f t="shared" si="25"/>
        <v>0</v>
      </c>
      <c r="K135" s="13">
        <f t="shared" si="26"/>
        <v>0</v>
      </c>
      <c r="L135" s="14">
        <f t="shared" si="27"/>
        <v>0</v>
      </c>
      <c r="O135" s="4"/>
    </row>
    <row r="136" spans="1:15" ht="51" x14ac:dyDescent="0.2">
      <c r="A136" s="56" t="s">
        <v>298</v>
      </c>
      <c r="B136" s="59" t="s">
        <v>299</v>
      </c>
      <c r="C136" s="11" t="s">
        <v>300</v>
      </c>
      <c r="D136" s="42" t="s">
        <v>15</v>
      </c>
      <c r="E136" s="12">
        <v>1</v>
      </c>
      <c r="F136" s="13"/>
      <c r="G136" s="13"/>
      <c r="H136" s="13"/>
      <c r="I136" s="13">
        <f t="shared" si="24"/>
        <v>0</v>
      </c>
      <c r="J136" s="13">
        <f t="shared" si="25"/>
        <v>0</v>
      </c>
      <c r="K136" s="13">
        <f t="shared" si="26"/>
        <v>0</v>
      </c>
      <c r="L136" s="14">
        <f t="shared" si="27"/>
        <v>0</v>
      </c>
      <c r="O136" s="4"/>
    </row>
    <row r="137" spans="1:15" ht="25.5" x14ac:dyDescent="0.2">
      <c r="A137" s="56" t="s">
        <v>301</v>
      </c>
      <c r="B137" s="59" t="s">
        <v>302</v>
      </c>
      <c r="C137" s="11" t="s">
        <v>303</v>
      </c>
      <c r="D137" s="42" t="s">
        <v>15</v>
      </c>
      <c r="E137" s="12">
        <v>1</v>
      </c>
      <c r="F137" s="13"/>
      <c r="G137" s="13"/>
      <c r="H137" s="13"/>
      <c r="I137" s="13">
        <f t="shared" si="24"/>
        <v>0</v>
      </c>
      <c r="J137" s="13">
        <f t="shared" si="25"/>
        <v>0</v>
      </c>
      <c r="K137" s="13">
        <f t="shared" si="26"/>
        <v>0</v>
      </c>
      <c r="L137" s="14">
        <f t="shared" si="27"/>
        <v>0</v>
      </c>
      <c r="O137" s="4"/>
    </row>
    <row r="138" spans="1:15" ht="63.75" x14ac:dyDescent="0.2">
      <c r="A138" s="56" t="s">
        <v>304</v>
      </c>
      <c r="B138" s="59" t="s">
        <v>305</v>
      </c>
      <c r="C138" s="11" t="s">
        <v>306</v>
      </c>
      <c r="D138" s="42" t="s">
        <v>15</v>
      </c>
      <c r="E138" s="12">
        <v>2</v>
      </c>
      <c r="F138" s="13"/>
      <c r="G138" s="13"/>
      <c r="H138" s="13"/>
      <c r="I138" s="13">
        <f t="shared" si="24"/>
        <v>0</v>
      </c>
      <c r="J138" s="13">
        <f t="shared" si="25"/>
        <v>0</v>
      </c>
      <c r="K138" s="13">
        <f t="shared" si="26"/>
        <v>0</v>
      </c>
      <c r="L138" s="14">
        <f t="shared" si="27"/>
        <v>0</v>
      </c>
      <c r="O138" s="4"/>
    </row>
    <row r="139" spans="1:15" ht="53.25" customHeight="1" x14ac:dyDescent="0.2">
      <c r="A139" s="56" t="s">
        <v>307</v>
      </c>
      <c r="B139" s="59" t="s">
        <v>308</v>
      </c>
      <c r="C139" s="11" t="s">
        <v>309</v>
      </c>
      <c r="D139" s="42" t="s">
        <v>15</v>
      </c>
      <c r="E139" s="12">
        <v>1</v>
      </c>
      <c r="F139" s="13"/>
      <c r="G139" s="13"/>
      <c r="H139" s="13"/>
      <c r="I139" s="13">
        <f t="shared" si="24"/>
        <v>0</v>
      </c>
      <c r="J139" s="13">
        <f t="shared" si="25"/>
        <v>0</v>
      </c>
      <c r="K139" s="13">
        <f t="shared" si="26"/>
        <v>0</v>
      </c>
      <c r="L139" s="14">
        <f t="shared" si="27"/>
        <v>0</v>
      </c>
      <c r="O139" s="4"/>
    </row>
    <row r="140" spans="1:15" ht="25.5" x14ac:dyDescent="0.2">
      <c r="A140" s="56" t="s">
        <v>310</v>
      </c>
      <c r="B140" s="59" t="s">
        <v>1563</v>
      </c>
      <c r="C140" s="11" t="s">
        <v>311</v>
      </c>
      <c r="D140" s="42" t="s">
        <v>19</v>
      </c>
      <c r="E140" s="12">
        <v>30</v>
      </c>
      <c r="F140" s="13"/>
      <c r="G140" s="13"/>
      <c r="H140" s="13"/>
      <c r="I140" s="13">
        <f t="shared" si="24"/>
        <v>0</v>
      </c>
      <c r="J140" s="13">
        <f t="shared" si="25"/>
        <v>0</v>
      </c>
      <c r="K140" s="13">
        <f t="shared" si="26"/>
        <v>0</v>
      </c>
      <c r="L140" s="14">
        <f t="shared" si="27"/>
        <v>0</v>
      </c>
      <c r="O140" s="4"/>
    </row>
    <row r="141" spans="1:15" ht="38.25" x14ac:dyDescent="0.2">
      <c r="A141" s="56" t="s">
        <v>312</v>
      </c>
      <c r="B141" s="59" t="s">
        <v>313</v>
      </c>
      <c r="C141" s="11" t="s">
        <v>314</v>
      </c>
      <c r="D141" s="42" t="s">
        <v>15</v>
      </c>
      <c r="E141" s="12">
        <v>6</v>
      </c>
      <c r="F141" s="13"/>
      <c r="G141" s="13"/>
      <c r="H141" s="13"/>
      <c r="I141" s="13">
        <f t="shared" si="24"/>
        <v>0</v>
      </c>
      <c r="J141" s="13">
        <f t="shared" si="25"/>
        <v>0</v>
      </c>
      <c r="K141" s="13">
        <f t="shared" si="26"/>
        <v>0</v>
      </c>
      <c r="L141" s="14">
        <f t="shared" si="27"/>
        <v>0</v>
      </c>
      <c r="O141" s="4"/>
    </row>
    <row r="142" spans="1:15" ht="51" x14ac:dyDescent="0.2">
      <c r="A142" s="56" t="s">
        <v>315</v>
      </c>
      <c r="B142" s="59" t="s">
        <v>316</v>
      </c>
      <c r="C142" s="11" t="s">
        <v>317</v>
      </c>
      <c r="D142" s="42" t="s">
        <v>15</v>
      </c>
      <c r="E142" s="12">
        <v>2</v>
      </c>
      <c r="F142" s="13"/>
      <c r="G142" s="13"/>
      <c r="H142" s="13"/>
      <c r="I142" s="13">
        <f t="shared" si="24"/>
        <v>0</v>
      </c>
      <c r="J142" s="13">
        <f t="shared" si="25"/>
        <v>0</v>
      </c>
      <c r="K142" s="13">
        <f t="shared" si="26"/>
        <v>0</v>
      </c>
      <c r="L142" s="14">
        <f t="shared" si="27"/>
        <v>0</v>
      </c>
      <c r="O142" s="4"/>
    </row>
    <row r="143" spans="1:15" ht="51" x14ac:dyDescent="0.2">
      <c r="A143" s="56" t="s">
        <v>318</v>
      </c>
      <c r="B143" s="59" t="s">
        <v>319</v>
      </c>
      <c r="C143" s="11" t="s">
        <v>320</v>
      </c>
      <c r="D143" s="42" t="s">
        <v>15</v>
      </c>
      <c r="E143" s="12">
        <v>1</v>
      </c>
      <c r="F143" s="13"/>
      <c r="G143" s="13"/>
      <c r="H143" s="13"/>
      <c r="I143" s="13">
        <f t="shared" si="24"/>
        <v>0</v>
      </c>
      <c r="J143" s="13">
        <f t="shared" si="25"/>
        <v>0</v>
      </c>
      <c r="K143" s="13">
        <f t="shared" si="26"/>
        <v>0</v>
      </c>
      <c r="L143" s="14">
        <f t="shared" si="27"/>
        <v>0</v>
      </c>
      <c r="O143" s="4"/>
    </row>
    <row r="144" spans="1:15" ht="51" x14ac:dyDescent="0.2">
      <c r="A144" s="56" t="s">
        <v>321</v>
      </c>
      <c r="B144" s="59" t="s">
        <v>322</v>
      </c>
      <c r="C144" s="11" t="s">
        <v>323</v>
      </c>
      <c r="D144" s="42" t="s">
        <v>15</v>
      </c>
      <c r="E144" s="12">
        <v>1</v>
      </c>
      <c r="F144" s="13"/>
      <c r="G144" s="13"/>
      <c r="H144" s="13"/>
      <c r="I144" s="13">
        <f t="shared" si="24"/>
        <v>0</v>
      </c>
      <c r="J144" s="13">
        <f t="shared" si="25"/>
        <v>0</v>
      </c>
      <c r="K144" s="13">
        <f t="shared" si="26"/>
        <v>0</v>
      </c>
      <c r="L144" s="14">
        <f t="shared" si="27"/>
        <v>0</v>
      </c>
      <c r="O144" s="4"/>
    </row>
    <row r="145" spans="1:15" ht="51" x14ac:dyDescent="0.2">
      <c r="A145" s="56" t="s">
        <v>324</v>
      </c>
      <c r="B145" s="59" t="s">
        <v>325</v>
      </c>
      <c r="C145" s="11" t="s">
        <v>326</v>
      </c>
      <c r="D145" s="42" t="s">
        <v>15</v>
      </c>
      <c r="E145" s="12">
        <v>1</v>
      </c>
      <c r="F145" s="13"/>
      <c r="G145" s="13"/>
      <c r="H145" s="13"/>
      <c r="I145" s="13">
        <f t="shared" si="24"/>
        <v>0</v>
      </c>
      <c r="J145" s="13">
        <f t="shared" si="25"/>
        <v>0</v>
      </c>
      <c r="K145" s="13">
        <f t="shared" si="26"/>
        <v>0</v>
      </c>
      <c r="L145" s="14">
        <f t="shared" si="27"/>
        <v>0</v>
      </c>
      <c r="O145" s="4"/>
    </row>
    <row r="146" spans="1:15" ht="51" x14ac:dyDescent="0.2">
      <c r="A146" s="56" t="s">
        <v>327</v>
      </c>
      <c r="B146" s="59" t="s">
        <v>328</v>
      </c>
      <c r="C146" s="11" t="s">
        <v>329</v>
      </c>
      <c r="D146" s="42" t="s">
        <v>15</v>
      </c>
      <c r="E146" s="12">
        <v>1</v>
      </c>
      <c r="F146" s="13"/>
      <c r="G146" s="13"/>
      <c r="H146" s="13"/>
      <c r="I146" s="13">
        <f t="shared" si="24"/>
        <v>0</v>
      </c>
      <c r="J146" s="13">
        <f t="shared" si="25"/>
        <v>0</v>
      </c>
      <c r="K146" s="13">
        <f t="shared" si="26"/>
        <v>0</v>
      </c>
      <c r="L146" s="14">
        <f t="shared" si="27"/>
        <v>0</v>
      </c>
      <c r="O146" s="4"/>
    </row>
    <row r="147" spans="1:15" ht="51" x14ac:dyDescent="0.2">
      <c r="A147" s="56" t="s">
        <v>330</v>
      </c>
      <c r="B147" s="59" t="s">
        <v>331</v>
      </c>
      <c r="C147" s="11" t="s">
        <v>332</v>
      </c>
      <c r="D147" s="42" t="s">
        <v>15</v>
      </c>
      <c r="E147" s="12">
        <v>1</v>
      </c>
      <c r="F147" s="13"/>
      <c r="G147" s="13"/>
      <c r="H147" s="13"/>
      <c r="I147" s="13">
        <f t="shared" si="24"/>
        <v>0</v>
      </c>
      <c r="J147" s="13">
        <f t="shared" si="25"/>
        <v>0</v>
      </c>
      <c r="K147" s="13">
        <f t="shared" si="26"/>
        <v>0</v>
      </c>
      <c r="L147" s="14">
        <f t="shared" si="27"/>
        <v>0</v>
      </c>
      <c r="O147" s="4"/>
    </row>
    <row r="148" spans="1:15" ht="25.5" x14ac:dyDescent="0.2">
      <c r="A148" s="56" t="s">
        <v>333</v>
      </c>
      <c r="B148" s="59" t="s">
        <v>334</v>
      </c>
      <c r="C148" s="11" t="s">
        <v>335</v>
      </c>
      <c r="D148" s="42" t="s">
        <v>15</v>
      </c>
      <c r="E148" s="12">
        <v>2</v>
      </c>
      <c r="F148" s="13"/>
      <c r="G148" s="13"/>
      <c r="H148" s="13"/>
      <c r="I148" s="13">
        <f t="shared" si="24"/>
        <v>0</v>
      </c>
      <c r="J148" s="13">
        <f t="shared" si="25"/>
        <v>0</v>
      </c>
      <c r="K148" s="13">
        <f t="shared" si="26"/>
        <v>0</v>
      </c>
      <c r="L148" s="14">
        <f t="shared" si="27"/>
        <v>0</v>
      </c>
      <c r="O148" s="4"/>
    </row>
    <row r="149" spans="1:15" ht="51" x14ac:dyDescent="0.2">
      <c r="A149" s="56" t="s">
        <v>336</v>
      </c>
      <c r="B149" s="59" t="s">
        <v>337</v>
      </c>
      <c r="C149" s="11" t="s">
        <v>338</v>
      </c>
      <c r="D149" s="42" t="s">
        <v>15</v>
      </c>
      <c r="E149" s="12">
        <v>10</v>
      </c>
      <c r="F149" s="13"/>
      <c r="G149" s="13"/>
      <c r="H149" s="13"/>
      <c r="I149" s="13">
        <f t="shared" si="24"/>
        <v>0</v>
      </c>
      <c r="J149" s="13">
        <f t="shared" si="25"/>
        <v>0</v>
      </c>
      <c r="K149" s="13">
        <f t="shared" si="26"/>
        <v>0</v>
      </c>
      <c r="L149" s="14">
        <f t="shared" si="27"/>
        <v>0</v>
      </c>
      <c r="O149" s="4"/>
    </row>
    <row r="150" spans="1:15" ht="51" x14ac:dyDescent="0.2">
      <c r="A150" s="56" t="s">
        <v>339</v>
      </c>
      <c r="B150" s="59" t="s">
        <v>340</v>
      </c>
      <c r="C150" s="11" t="s">
        <v>341</v>
      </c>
      <c r="D150" s="42" t="s">
        <v>15</v>
      </c>
      <c r="E150" s="12">
        <v>1</v>
      </c>
      <c r="F150" s="13"/>
      <c r="G150" s="13"/>
      <c r="H150" s="13"/>
      <c r="I150" s="13">
        <f t="shared" si="24"/>
        <v>0</v>
      </c>
      <c r="J150" s="13">
        <f t="shared" si="25"/>
        <v>0</v>
      </c>
      <c r="K150" s="13">
        <f t="shared" si="26"/>
        <v>0</v>
      </c>
      <c r="L150" s="14">
        <f t="shared" si="27"/>
        <v>0</v>
      </c>
      <c r="O150" s="4"/>
    </row>
    <row r="151" spans="1:15" ht="51" x14ac:dyDescent="0.2">
      <c r="A151" s="56" t="s">
        <v>342</v>
      </c>
      <c r="B151" s="59" t="s">
        <v>343</v>
      </c>
      <c r="C151" s="11" t="s">
        <v>344</v>
      </c>
      <c r="D151" s="42" t="s">
        <v>15</v>
      </c>
      <c r="E151" s="12">
        <v>3</v>
      </c>
      <c r="F151" s="13"/>
      <c r="G151" s="13"/>
      <c r="H151" s="13"/>
      <c r="I151" s="13">
        <f t="shared" si="24"/>
        <v>0</v>
      </c>
      <c r="J151" s="13">
        <f t="shared" si="25"/>
        <v>0</v>
      </c>
      <c r="K151" s="13">
        <f t="shared" si="26"/>
        <v>0</v>
      </c>
      <c r="L151" s="14">
        <f t="shared" si="27"/>
        <v>0</v>
      </c>
      <c r="O151" s="4"/>
    </row>
    <row r="152" spans="1:15" x14ac:dyDescent="0.2">
      <c r="A152" s="56" t="s">
        <v>345</v>
      </c>
      <c r="B152" s="59" t="s">
        <v>1499</v>
      </c>
      <c r="C152" s="11" t="s">
        <v>346</v>
      </c>
      <c r="D152" s="42" t="s">
        <v>19</v>
      </c>
      <c r="E152" s="12">
        <v>14</v>
      </c>
      <c r="F152" s="13"/>
      <c r="G152" s="13"/>
      <c r="H152" s="13"/>
      <c r="I152" s="13">
        <f t="shared" si="24"/>
        <v>0</v>
      </c>
      <c r="J152" s="13">
        <f t="shared" si="25"/>
        <v>0</v>
      </c>
      <c r="K152" s="13">
        <f t="shared" si="26"/>
        <v>0</v>
      </c>
      <c r="L152" s="14">
        <f t="shared" si="27"/>
        <v>0</v>
      </c>
      <c r="O152" s="4"/>
    </row>
    <row r="153" spans="1:15" ht="25.5" x14ac:dyDescent="0.2">
      <c r="A153" s="56" t="s">
        <v>347</v>
      </c>
      <c r="B153" s="59" t="s">
        <v>1500</v>
      </c>
      <c r="C153" s="11" t="s">
        <v>348</v>
      </c>
      <c r="D153" s="42" t="s">
        <v>19</v>
      </c>
      <c r="E153" s="12">
        <v>39</v>
      </c>
      <c r="F153" s="13"/>
      <c r="G153" s="13"/>
      <c r="H153" s="13"/>
      <c r="I153" s="13">
        <f t="shared" si="24"/>
        <v>0</v>
      </c>
      <c r="J153" s="13">
        <f t="shared" si="25"/>
        <v>0</v>
      </c>
      <c r="K153" s="13">
        <f t="shared" si="26"/>
        <v>0</v>
      </c>
      <c r="L153" s="14">
        <f t="shared" si="27"/>
        <v>0</v>
      </c>
      <c r="O153" s="4"/>
    </row>
    <row r="154" spans="1:15" ht="38.25" x14ac:dyDescent="0.2">
      <c r="A154" s="56" t="s">
        <v>349</v>
      </c>
      <c r="B154" s="59" t="s">
        <v>350</v>
      </c>
      <c r="C154" s="11" t="s">
        <v>351</v>
      </c>
      <c r="D154" s="42" t="s">
        <v>15</v>
      </c>
      <c r="E154" s="12">
        <v>1</v>
      </c>
      <c r="F154" s="13"/>
      <c r="G154" s="13"/>
      <c r="H154" s="13"/>
      <c r="I154" s="13">
        <f t="shared" si="24"/>
        <v>0</v>
      </c>
      <c r="J154" s="13">
        <f t="shared" si="25"/>
        <v>0</v>
      </c>
      <c r="K154" s="13">
        <f t="shared" si="26"/>
        <v>0</v>
      </c>
      <c r="L154" s="14">
        <f t="shared" si="27"/>
        <v>0</v>
      </c>
      <c r="O154" s="4"/>
    </row>
    <row r="155" spans="1:15" ht="63.75" x14ac:dyDescent="0.2">
      <c r="A155" s="56" t="s">
        <v>352</v>
      </c>
      <c r="B155" s="59" t="s">
        <v>353</v>
      </c>
      <c r="C155" s="11" t="s">
        <v>354</v>
      </c>
      <c r="D155" s="42" t="s">
        <v>15</v>
      </c>
      <c r="E155" s="12">
        <v>1</v>
      </c>
      <c r="F155" s="13"/>
      <c r="G155" s="13"/>
      <c r="H155" s="13"/>
      <c r="I155" s="13">
        <f t="shared" si="24"/>
        <v>0</v>
      </c>
      <c r="J155" s="13">
        <f t="shared" si="25"/>
        <v>0</v>
      </c>
      <c r="K155" s="13">
        <f t="shared" si="26"/>
        <v>0</v>
      </c>
      <c r="L155" s="14">
        <f t="shared" si="27"/>
        <v>0</v>
      </c>
      <c r="O155" s="4"/>
    </row>
    <row r="156" spans="1:15" ht="63.75" x14ac:dyDescent="0.2">
      <c r="A156" s="56" t="s">
        <v>355</v>
      </c>
      <c r="B156" s="59" t="s">
        <v>356</v>
      </c>
      <c r="C156" s="11" t="s">
        <v>357</v>
      </c>
      <c r="D156" s="42" t="s">
        <v>15</v>
      </c>
      <c r="E156" s="12">
        <v>1</v>
      </c>
      <c r="F156" s="13"/>
      <c r="G156" s="13"/>
      <c r="H156" s="13"/>
      <c r="I156" s="13">
        <f t="shared" si="24"/>
        <v>0</v>
      </c>
      <c r="J156" s="13">
        <f t="shared" si="25"/>
        <v>0</v>
      </c>
      <c r="K156" s="13">
        <f t="shared" si="26"/>
        <v>0</v>
      </c>
      <c r="L156" s="14">
        <f t="shared" si="27"/>
        <v>0</v>
      </c>
      <c r="O156" s="4"/>
    </row>
    <row r="157" spans="1:15" ht="76.5" x14ac:dyDescent="0.2">
      <c r="A157" s="56" t="s">
        <v>358</v>
      </c>
      <c r="B157" s="59" t="s">
        <v>359</v>
      </c>
      <c r="C157" s="11" t="s">
        <v>360</v>
      </c>
      <c r="D157" s="42" t="s">
        <v>15</v>
      </c>
      <c r="E157" s="12">
        <v>1</v>
      </c>
      <c r="F157" s="13"/>
      <c r="G157" s="13"/>
      <c r="H157" s="13"/>
      <c r="I157" s="13">
        <f t="shared" si="24"/>
        <v>0</v>
      </c>
      <c r="J157" s="13">
        <f t="shared" si="25"/>
        <v>0</v>
      </c>
      <c r="K157" s="13">
        <f t="shared" si="26"/>
        <v>0</v>
      </c>
      <c r="L157" s="14">
        <f t="shared" si="27"/>
        <v>0</v>
      </c>
      <c r="O157" s="4"/>
    </row>
    <row r="158" spans="1:15" ht="25.5" x14ac:dyDescent="0.2">
      <c r="A158" s="56" t="s">
        <v>361</v>
      </c>
      <c r="B158" s="59" t="s">
        <v>1501</v>
      </c>
      <c r="C158" s="11" t="s">
        <v>362</v>
      </c>
      <c r="D158" s="42" t="s">
        <v>15</v>
      </c>
      <c r="E158" s="12">
        <v>1</v>
      </c>
      <c r="F158" s="13"/>
      <c r="G158" s="13"/>
      <c r="H158" s="13"/>
      <c r="I158" s="13">
        <f t="shared" si="24"/>
        <v>0</v>
      </c>
      <c r="J158" s="13">
        <f t="shared" si="25"/>
        <v>0</v>
      </c>
      <c r="K158" s="13">
        <f t="shared" si="26"/>
        <v>0</v>
      </c>
      <c r="L158" s="14">
        <f t="shared" si="27"/>
        <v>0</v>
      </c>
      <c r="O158" s="4"/>
    </row>
    <row r="159" spans="1:15" ht="25.5" x14ac:dyDescent="0.2">
      <c r="A159" s="56" t="s">
        <v>363</v>
      </c>
      <c r="B159" s="59" t="s">
        <v>364</v>
      </c>
      <c r="C159" s="11" t="s">
        <v>365</v>
      </c>
      <c r="D159" s="42" t="s">
        <v>366</v>
      </c>
      <c r="E159" s="12">
        <v>6</v>
      </c>
      <c r="F159" s="13"/>
      <c r="G159" s="13"/>
      <c r="H159" s="13"/>
      <c r="I159" s="13">
        <f t="shared" si="24"/>
        <v>0</v>
      </c>
      <c r="J159" s="13">
        <f t="shared" si="25"/>
        <v>0</v>
      </c>
      <c r="K159" s="13">
        <f t="shared" si="26"/>
        <v>0</v>
      </c>
      <c r="L159" s="14">
        <f t="shared" si="27"/>
        <v>0</v>
      </c>
      <c r="O159" s="4"/>
    </row>
    <row r="160" spans="1:15" ht="25.5" x14ac:dyDescent="0.2">
      <c r="A160" s="56" t="s">
        <v>367</v>
      </c>
      <c r="B160" s="59" t="s">
        <v>368</v>
      </c>
      <c r="C160" s="11" t="s">
        <v>369</v>
      </c>
      <c r="D160" s="42" t="s">
        <v>366</v>
      </c>
      <c r="E160" s="12">
        <v>3</v>
      </c>
      <c r="F160" s="13"/>
      <c r="G160" s="13"/>
      <c r="H160" s="13"/>
      <c r="I160" s="13">
        <f t="shared" si="24"/>
        <v>0</v>
      </c>
      <c r="J160" s="13">
        <f t="shared" si="25"/>
        <v>0</v>
      </c>
      <c r="K160" s="13">
        <f t="shared" si="26"/>
        <v>0</v>
      </c>
      <c r="L160" s="14">
        <f t="shared" si="27"/>
        <v>0</v>
      </c>
      <c r="O160" s="4"/>
    </row>
    <row r="161" spans="1:15" ht="25.5" x14ac:dyDescent="0.2">
      <c r="A161" s="56" t="s">
        <v>370</v>
      </c>
      <c r="B161" s="59" t="s">
        <v>371</v>
      </c>
      <c r="C161" s="11" t="s">
        <v>372</v>
      </c>
      <c r="D161" s="42" t="s">
        <v>366</v>
      </c>
      <c r="E161" s="12">
        <v>17</v>
      </c>
      <c r="F161" s="13"/>
      <c r="G161" s="13"/>
      <c r="H161" s="13"/>
      <c r="I161" s="13">
        <f t="shared" si="24"/>
        <v>0</v>
      </c>
      <c r="J161" s="13">
        <f t="shared" si="25"/>
        <v>0</v>
      </c>
      <c r="K161" s="13">
        <f t="shared" si="26"/>
        <v>0</v>
      </c>
      <c r="L161" s="14">
        <f t="shared" si="27"/>
        <v>0</v>
      </c>
      <c r="O161" s="4"/>
    </row>
    <row r="162" spans="1:15" ht="25.5" x14ac:dyDescent="0.2">
      <c r="A162" s="56" t="s">
        <v>373</v>
      </c>
      <c r="B162" s="59" t="s">
        <v>1502</v>
      </c>
      <c r="C162" s="11" t="s">
        <v>374</v>
      </c>
      <c r="D162" s="42" t="s">
        <v>15</v>
      </c>
      <c r="E162" s="12">
        <v>11</v>
      </c>
      <c r="F162" s="13"/>
      <c r="G162" s="13"/>
      <c r="H162" s="13"/>
      <c r="I162" s="13">
        <f t="shared" si="24"/>
        <v>0</v>
      </c>
      <c r="J162" s="13">
        <f t="shared" si="25"/>
        <v>0</v>
      </c>
      <c r="K162" s="13">
        <f t="shared" si="26"/>
        <v>0</v>
      </c>
      <c r="L162" s="14">
        <f t="shared" si="27"/>
        <v>0</v>
      </c>
      <c r="O162" s="4"/>
    </row>
    <row r="163" spans="1:15" ht="25.5" x14ac:dyDescent="0.2">
      <c r="A163" s="56" t="s">
        <v>375</v>
      </c>
      <c r="B163" s="59" t="s">
        <v>376</v>
      </c>
      <c r="C163" s="11" t="s">
        <v>377</v>
      </c>
      <c r="D163" s="42" t="s">
        <v>15</v>
      </c>
      <c r="E163" s="12">
        <v>18</v>
      </c>
      <c r="F163" s="13"/>
      <c r="G163" s="13"/>
      <c r="H163" s="13"/>
      <c r="I163" s="13">
        <f t="shared" si="24"/>
        <v>0</v>
      </c>
      <c r="J163" s="13">
        <f t="shared" si="25"/>
        <v>0</v>
      </c>
      <c r="K163" s="13">
        <f t="shared" si="26"/>
        <v>0</v>
      </c>
      <c r="L163" s="14">
        <f t="shared" si="27"/>
        <v>0</v>
      </c>
      <c r="O163" s="4"/>
    </row>
    <row r="164" spans="1:15" x14ac:dyDescent="0.2">
      <c r="A164" s="56" t="s">
        <v>378</v>
      </c>
      <c r="B164" s="59" t="s">
        <v>379</v>
      </c>
      <c r="C164" s="11" t="s">
        <v>380</v>
      </c>
      <c r="D164" s="42" t="s">
        <v>15</v>
      </c>
      <c r="E164" s="12">
        <v>1</v>
      </c>
      <c r="F164" s="13"/>
      <c r="G164" s="13"/>
      <c r="H164" s="13"/>
      <c r="I164" s="13">
        <f t="shared" si="24"/>
        <v>0</v>
      </c>
      <c r="J164" s="13">
        <f t="shared" si="25"/>
        <v>0</v>
      </c>
      <c r="K164" s="13">
        <f t="shared" si="26"/>
        <v>0</v>
      </c>
      <c r="L164" s="14">
        <f t="shared" si="27"/>
        <v>0</v>
      </c>
      <c r="O164" s="4"/>
    </row>
    <row r="165" spans="1:15" x14ac:dyDescent="0.2">
      <c r="A165" s="56"/>
      <c r="B165" s="59"/>
      <c r="C165" s="11"/>
      <c r="D165" s="42"/>
      <c r="E165" s="12"/>
      <c r="F165" s="13"/>
      <c r="G165" s="13"/>
      <c r="H165" s="13"/>
      <c r="I165" s="13"/>
      <c r="J165" s="13"/>
      <c r="K165" s="13"/>
      <c r="L165" s="14"/>
      <c r="O165" s="4"/>
    </row>
    <row r="166" spans="1:15" x14ac:dyDescent="0.2">
      <c r="A166" s="57" t="s">
        <v>381</v>
      </c>
      <c r="B166" s="61"/>
      <c r="C166" s="16" t="s">
        <v>382</v>
      </c>
      <c r="D166" s="43"/>
      <c r="E166" s="17"/>
      <c r="F166" s="16"/>
      <c r="G166" s="16"/>
      <c r="H166" s="16"/>
      <c r="I166" s="16"/>
      <c r="J166" s="18">
        <f>SUM(J167:J210)</f>
        <v>0</v>
      </c>
      <c r="K166" s="18">
        <f>SUM(K167:K210)</f>
        <v>0</v>
      </c>
      <c r="L166" s="19">
        <f>SUM(L167:L210)</f>
        <v>0</v>
      </c>
      <c r="O166" s="4"/>
    </row>
    <row r="167" spans="1:15" ht="25.5" x14ac:dyDescent="0.2">
      <c r="A167" s="56" t="s">
        <v>383</v>
      </c>
      <c r="B167" s="59" t="s">
        <v>384</v>
      </c>
      <c r="C167" s="11" t="s">
        <v>385</v>
      </c>
      <c r="D167" s="42" t="s">
        <v>15</v>
      </c>
      <c r="E167" s="12">
        <v>1</v>
      </c>
      <c r="F167" s="13"/>
      <c r="G167" s="13"/>
      <c r="H167" s="13"/>
      <c r="I167" s="13">
        <f t="shared" ref="I167:I210" si="28">TRUNC(F167 * (1 + 25.03 / 100), 2)</f>
        <v>0</v>
      </c>
      <c r="J167" s="13">
        <f t="shared" ref="J167:J210" si="29">TRUNC(E167 * G167, 2)</f>
        <v>0</v>
      </c>
      <c r="K167" s="13">
        <f t="shared" ref="K167:K210" si="30">L167 - J167</f>
        <v>0</v>
      </c>
      <c r="L167" s="14">
        <f t="shared" ref="L167:L210" si="31">TRUNC(E167 * I167, 2)</f>
        <v>0</v>
      </c>
      <c r="O167" s="4"/>
    </row>
    <row r="168" spans="1:15" ht="38.25" x14ac:dyDescent="0.2">
      <c r="A168" s="56" t="s">
        <v>386</v>
      </c>
      <c r="B168" s="59" t="s">
        <v>387</v>
      </c>
      <c r="C168" s="11" t="s">
        <v>388</v>
      </c>
      <c r="D168" s="42" t="s">
        <v>15</v>
      </c>
      <c r="E168" s="12">
        <v>2</v>
      </c>
      <c r="F168" s="13"/>
      <c r="G168" s="13"/>
      <c r="H168" s="13"/>
      <c r="I168" s="13">
        <f t="shared" si="28"/>
        <v>0</v>
      </c>
      <c r="J168" s="13">
        <f t="shared" si="29"/>
        <v>0</v>
      </c>
      <c r="K168" s="13">
        <f t="shared" si="30"/>
        <v>0</v>
      </c>
      <c r="L168" s="14">
        <f t="shared" si="31"/>
        <v>0</v>
      </c>
      <c r="O168" s="4"/>
    </row>
    <row r="169" spans="1:15" ht="27" customHeight="1" x14ac:dyDescent="0.2">
      <c r="A169" s="56" t="s">
        <v>389</v>
      </c>
      <c r="B169" s="59" t="s">
        <v>390</v>
      </c>
      <c r="C169" s="11" t="s">
        <v>391</v>
      </c>
      <c r="D169" s="42" t="s">
        <v>15</v>
      </c>
      <c r="E169" s="12">
        <v>1</v>
      </c>
      <c r="F169" s="13"/>
      <c r="G169" s="13"/>
      <c r="H169" s="13"/>
      <c r="I169" s="13">
        <f t="shared" si="28"/>
        <v>0</v>
      </c>
      <c r="J169" s="13">
        <f t="shared" si="29"/>
        <v>0</v>
      </c>
      <c r="K169" s="13">
        <f t="shared" si="30"/>
        <v>0</v>
      </c>
      <c r="L169" s="14">
        <f t="shared" si="31"/>
        <v>0</v>
      </c>
      <c r="O169" s="4"/>
    </row>
    <row r="170" spans="1:15" ht="38.25" x14ac:dyDescent="0.2">
      <c r="A170" s="56" t="s">
        <v>392</v>
      </c>
      <c r="B170" s="59" t="s">
        <v>1503</v>
      </c>
      <c r="C170" s="11" t="s">
        <v>393</v>
      </c>
      <c r="D170" s="42" t="s">
        <v>15</v>
      </c>
      <c r="E170" s="12">
        <v>2</v>
      </c>
      <c r="F170" s="13"/>
      <c r="G170" s="13"/>
      <c r="H170" s="13"/>
      <c r="I170" s="13">
        <f t="shared" si="28"/>
        <v>0</v>
      </c>
      <c r="J170" s="13">
        <f t="shared" si="29"/>
        <v>0</v>
      </c>
      <c r="K170" s="13">
        <f t="shared" si="30"/>
        <v>0</v>
      </c>
      <c r="L170" s="14">
        <f t="shared" si="31"/>
        <v>0</v>
      </c>
      <c r="O170" s="4"/>
    </row>
    <row r="171" spans="1:15" ht="38.25" x14ac:dyDescent="0.2">
      <c r="A171" s="56" t="s">
        <v>394</v>
      </c>
      <c r="B171" s="59" t="s">
        <v>395</v>
      </c>
      <c r="C171" s="11" t="s">
        <v>396</v>
      </c>
      <c r="D171" s="42" t="s">
        <v>15</v>
      </c>
      <c r="E171" s="12">
        <v>4</v>
      </c>
      <c r="F171" s="13"/>
      <c r="G171" s="13"/>
      <c r="H171" s="13"/>
      <c r="I171" s="13">
        <f t="shared" si="28"/>
        <v>0</v>
      </c>
      <c r="J171" s="13">
        <f t="shared" si="29"/>
        <v>0</v>
      </c>
      <c r="K171" s="13">
        <f t="shared" si="30"/>
        <v>0</v>
      </c>
      <c r="L171" s="14">
        <f t="shared" si="31"/>
        <v>0</v>
      </c>
      <c r="O171" s="4"/>
    </row>
    <row r="172" spans="1:15" ht="25.5" x14ac:dyDescent="0.2">
      <c r="A172" s="56" t="s">
        <v>397</v>
      </c>
      <c r="B172" s="59" t="s">
        <v>1504</v>
      </c>
      <c r="C172" s="11" t="s">
        <v>398</v>
      </c>
      <c r="D172" s="42" t="s">
        <v>15</v>
      </c>
      <c r="E172" s="12">
        <v>42</v>
      </c>
      <c r="F172" s="13"/>
      <c r="G172" s="13"/>
      <c r="H172" s="13"/>
      <c r="I172" s="13">
        <f t="shared" si="28"/>
        <v>0</v>
      </c>
      <c r="J172" s="13">
        <f t="shared" si="29"/>
        <v>0</v>
      </c>
      <c r="K172" s="13">
        <f t="shared" si="30"/>
        <v>0</v>
      </c>
      <c r="L172" s="14">
        <f t="shared" si="31"/>
        <v>0</v>
      </c>
      <c r="O172" s="4"/>
    </row>
    <row r="173" spans="1:15" ht="25.5" x14ac:dyDescent="0.2">
      <c r="A173" s="56" t="s">
        <v>399</v>
      </c>
      <c r="B173" s="59" t="s">
        <v>1505</v>
      </c>
      <c r="C173" s="11" t="s">
        <v>400</v>
      </c>
      <c r="D173" s="42" t="s">
        <v>15</v>
      </c>
      <c r="E173" s="12">
        <v>67</v>
      </c>
      <c r="F173" s="13"/>
      <c r="G173" s="13"/>
      <c r="H173" s="13"/>
      <c r="I173" s="13">
        <f t="shared" si="28"/>
        <v>0</v>
      </c>
      <c r="J173" s="13">
        <f t="shared" si="29"/>
        <v>0</v>
      </c>
      <c r="K173" s="13">
        <f t="shared" si="30"/>
        <v>0</v>
      </c>
      <c r="L173" s="14">
        <f t="shared" si="31"/>
        <v>0</v>
      </c>
      <c r="O173" s="4"/>
    </row>
    <row r="174" spans="1:15" ht="25.5" x14ac:dyDescent="0.2">
      <c r="A174" s="56" t="s">
        <v>401</v>
      </c>
      <c r="B174" s="59" t="s">
        <v>1506</v>
      </c>
      <c r="C174" s="11" t="s">
        <v>402</v>
      </c>
      <c r="D174" s="42" t="s">
        <v>15</v>
      </c>
      <c r="E174" s="12">
        <v>1</v>
      </c>
      <c r="F174" s="13"/>
      <c r="G174" s="13"/>
      <c r="H174" s="13"/>
      <c r="I174" s="13">
        <f t="shared" si="28"/>
        <v>0</v>
      </c>
      <c r="J174" s="13">
        <f t="shared" si="29"/>
        <v>0</v>
      </c>
      <c r="K174" s="13">
        <f t="shared" si="30"/>
        <v>0</v>
      </c>
      <c r="L174" s="14">
        <f t="shared" si="31"/>
        <v>0</v>
      </c>
      <c r="O174" s="4"/>
    </row>
    <row r="175" spans="1:15" ht="25.5" x14ac:dyDescent="0.2">
      <c r="A175" s="56" t="s">
        <v>403</v>
      </c>
      <c r="B175" s="59" t="s">
        <v>1507</v>
      </c>
      <c r="C175" s="11" t="s">
        <v>404</v>
      </c>
      <c r="D175" s="42" t="s">
        <v>15</v>
      </c>
      <c r="E175" s="12">
        <v>1</v>
      </c>
      <c r="F175" s="13"/>
      <c r="G175" s="13"/>
      <c r="H175" s="13"/>
      <c r="I175" s="13">
        <f t="shared" si="28"/>
        <v>0</v>
      </c>
      <c r="J175" s="13">
        <f t="shared" si="29"/>
        <v>0</v>
      </c>
      <c r="K175" s="13">
        <f t="shared" si="30"/>
        <v>0</v>
      </c>
      <c r="L175" s="14">
        <f t="shared" si="31"/>
        <v>0</v>
      </c>
      <c r="O175" s="4"/>
    </row>
    <row r="176" spans="1:15" ht="25.5" x14ac:dyDescent="0.2">
      <c r="A176" s="56" t="s">
        <v>405</v>
      </c>
      <c r="B176" s="59" t="s">
        <v>1508</v>
      </c>
      <c r="C176" s="11" t="s">
        <v>406</v>
      </c>
      <c r="D176" s="42" t="s">
        <v>15</v>
      </c>
      <c r="E176" s="12">
        <v>1</v>
      </c>
      <c r="F176" s="13"/>
      <c r="G176" s="13"/>
      <c r="H176" s="13"/>
      <c r="I176" s="13">
        <f t="shared" si="28"/>
        <v>0</v>
      </c>
      <c r="J176" s="13">
        <f t="shared" si="29"/>
        <v>0</v>
      </c>
      <c r="K176" s="13">
        <f t="shared" si="30"/>
        <v>0</v>
      </c>
      <c r="L176" s="14">
        <f t="shared" si="31"/>
        <v>0</v>
      </c>
      <c r="O176" s="4"/>
    </row>
    <row r="177" spans="1:15" ht="25.5" x14ac:dyDescent="0.2">
      <c r="A177" s="56" t="s">
        <v>407</v>
      </c>
      <c r="B177" s="59" t="s">
        <v>1509</v>
      </c>
      <c r="C177" s="11" t="s">
        <v>408</v>
      </c>
      <c r="D177" s="42" t="s">
        <v>15</v>
      </c>
      <c r="E177" s="12">
        <v>1</v>
      </c>
      <c r="F177" s="13"/>
      <c r="G177" s="13"/>
      <c r="H177" s="13"/>
      <c r="I177" s="13">
        <f t="shared" si="28"/>
        <v>0</v>
      </c>
      <c r="J177" s="13">
        <f t="shared" si="29"/>
        <v>0</v>
      </c>
      <c r="K177" s="13">
        <f t="shared" si="30"/>
        <v>0</v>
      </c>
      <c r="L177" s="14">
        <f t="shared" si="31"/>
        <v>0</v>
      </c>
      <c r="O177" s="4"/>
    </row>
    <row r="178" spans="1:15" ht="25.5" x14ac:dyDescent="0.2">
      <c r="A178" s="56" t="s">
        <v>409</v>
      </c>
      <c r="B178" s="59" t="s">
        <v>1510</v>
      </c>
      <c r="C178" s="11" t="s">
        <v>410</v>
      </c>
      <c r="D178" s="42" t="s">
        <v>15</v>
      </c>
      <c r="E178" s="12">
        <v>1</v>
      </c>
      <c r="F178" s="13"/>
      <c r="G178" s="13"/>
      <c r="H178" s="13"/>
      <c r="I178" s="13">
        <f t="shared" si="28"/>
        <v>0</v>
      </c>
      <c r="J178" s="13">
        <f t="shared" si="29"/>
        <v>0</v>
      </c>
      <c r="K178" s="13">
        <f t="shared" si="30"/>
        <v>0</v>
      </c>
      <c r="L178" s="14">
        <f t="shared" si="31"/>
        <v>0</v>
      </c>
      <c r="O178" s="4"/>
    </row>
    <row r="179" spans="1:15" ht="25.5" x14ac:dyDescent="0.2">
      <c r="A179" s="56" t="s">
        <v>411</v>
      </c>
      <c r="B179" s="59" t="s">
        <v>412</v>
      </c>
      <c r="C179" s="11" t="s">
        <v>413</v>
      </c>
      <c r="D179" s="42" t="s">
        <v>15</v>
      </c>
      <c r="E179" s="12">
        <v>1</v>
      </c>
      <c r="F179" s="13"/>
      <c r="G179" s="13"/>
      <c r="H179" s="13"/>
      <c r="I179" s="13">
        <f t="shared" si="28"/>
        <v>0</v>
      </c>
      <c r="J179" s="13">
        <f t="shared" si="29"/>
        <v>0</v>
      </c>
      <c r="K179" s="13">
        <f t="shared" si="30"/>
        <v>0</v>
      </c>
      <c r="L179" s="14">
        <f t="shared" si="31"/>
        <v>0</v>
      </c>
      <c r="O179" s="4"/>
    </row>
    <row r="180" spans="1:15" ht="28.5" customHeight="1" x14ac:dyDescent="0.2">
      <c r="A180" s="56" t="s">
        <v>414</v>
      </c>
      <c r="B180" s="59" t="s">
        <v>415</v>
      </c>
      <c r="C180" s="11" t="s">
        <v>416</v>
      </c>
      <c r="D180" s="42" t="s">
        <v>15</v>
      </c>
      <c r="E180" s="12">
        <v>1</v>
      </c>
      <c r="F180" s="13"/>
      <c r="G180" s="13"/>
      <c r="H180" s="13"/>
      <c r="I180" s="13">
        <f t="shared" si="28"/>
        <v>0</v>
      </c>
      <c r="J180" s="13">
        <f t="shared" si="29"/>
        <v>0</v>
      </c>
      <c r="K180" s="13">
        <f t="shared" si="30"/>
        <v>0</v>
      </c>
      <c r="L180" s="14">
        <f t="shared" si="31"/>
        <v>0</v>
      </c>
      <c r="O180" s="4"/>
    </row>
    <row r="181" spans="1:15" x14ac:dyDescent="0.2">
      <c r="A181" s="56" t="s">
        <v>417</v>
      </c>
      <c r="B181" s="59" t="s">
        <v>418</v>
      </c>
      <c r="C181" s="11" t="s">
        <v>419</v>
      </c>
      <c r="D181" s="42" t="s">
        <v>15</v>
      </c>
      <c r="E181" s="12">
        <v>1</v>
      </c>
      <c r="F181" s="13"/>
      <c r="G181" s="13"/>
      <c r="H181" s="13"/>
      <c r="I181" s="13">
        <f t="shared" si="28"/>
        <v>0</v>
      </c>
      <c r="J181" s="13">
        <f t="shared" si="29"/>
        <v>0</v>
      </c>
      <c r="K181" s="13">
        <f t="shared" si="30"/>
        <v>0</v>
      </c>
      <c r="L181" s="14">
        <f t="shared" si="31"/>
        <v>0</v>
      </c>
      <c r="O181" s="4"/>
    </row>
    <row r="182" spans="1:15" x14ac:dyDescent="0.2">
      <c r="A182" s="56" t="s">
        <v>420</v>
      </c>
      <c r="B182" s="59" t="s">
        <v>421</v>
      </c>
      <c r="C182" s="11" t="s">
        <v>422</v>
      </c>
      <c r="D182" s="42" t="s">
        <v>15</v>
      </c>
      <c r="E182" s="12">
        <v>4</v>
      </c>
      <c r="F182" s="13"/>
      <c r="G182" s="13"/>
      <c r="H182" s="13"/>
      <c r="I182" s="13">
        <f t="shared" si="28"/>
        <v>0</v>
      </c>
      <c r="J182" s="13">
        <f t="shared" si="29"/>
        <v>0</v>
      </c>
      <c r="K182" s="13">
        <f t="shared" si="30"/>
        <v>0</v>
      </c>
      <c r="L182" s="14">
        <f t="shared" si="31"/>
        <v>0</v>
      </c>
      <c r="O182" s="4"/>
    </row>
    <row r="183" spans="1:15" x14ac:dyDescent="0.2">
      <c r="A183" s="56" t="s">
        <v>423</v>
      </c>
      <c r="B183" s="59" t="s">
        <v>424</v>
      </c>
      <c r="C183" s="11" t="s">
        <v>425</v>
      </c>
      <c r="D183" s="42" t="s">
        <v>15</v>
      </c>
      <c r="E183" s="12">
        <v>32</v>
      </c>
      <c r="F183" s="13"/>
      <c r="G183" s="13"/>
      <c r="H183" s="13"/>
      <c r="I183" s="13">
        <f t="shared" si="28"/>
        <v>0</v>
      </c>
      <c r="J183" s="13">
        <f t="shared" si="29"/>
        <v>0</v>
      </c>
      <c r="K183" s="13">
        <f t="shared" si="30"/>
        <v>0</v>
      </c>
      <c r="L183" s="14">
        <f t="shared" si="31"/>
        <v>0</v>
      </c>
      <c r="O183" s="4"/>
    </row>
    <row r="184" spans="1:15" ht="22.5" x14ac:dyDescent="0.2">
      <c r="A184" s="56" t="s">
        <v>426</v>
      </c>
      <c r="B184" s="59" t="s">
        <v>427</v>
      </c>
      <c r="C184" s="11" t="s">
        <v>428</v>
      </c>
      <c r="D184" s="42" t="s">
        <v>26</v>
      </c>
      <c r="E184" s="12">
        <v>15</v>
      </c>
      <c r="F184" s="13"/>
      <c r="G184" s="13"/>
      <c r="H184" s="13"/>
      <c r="I184" s="13">
        <f t="shared" si="28"/>
        <v>0</v>
      </c>
      <c r="J184" s="13">
        <f t="shared" si="29"/>
        <v>0</v>
      </c>
      <c r="K184" s="13">
        <f t="shared" si="30"/>
        <v>0</v>
      </c>
      <c r="L184" s="14">
        <f t="shared" si="31"/>
        <v>0</v>
      </c>
      <c r="O184" s="4"/>
    </row>
    <row r="185" spans="1:15" ht="25.5" x14ac:dyDescent="0.2">
      <c r="A185" s="56" t="s">
        <v>429</v>
      </c>
      <c r="B185" s="59" t="s">
        <v>1511</v>
      </c>
      <c r="C185" s="11" t="s">
        <v>430</v>
      </c>
      <c r="D185" s="42" t="s">
        <v>26</v>
      </c>
      <c r="E185" s="12">
        <v>50</v>
      </c>
      <c r="F185" s="13"/>
      <c r="G185" s="13"/>
      <c r="H185" s="13"/>
      <c r="I185" s="13">
        <f t="shared" si="28"/>
        <v>0</v>
      </c>
      <c r="J185" s="13">
        <f t="shared" si="29"/>
        <v>0</v>
      </c>
      <c r="K185" s="13">
        <f t="shared" si="30"/>
        <v>0</v>
      </c>
      <c r="L185" s="14">
        <f t="shared" si="31"/>
        <v>0</v>
      </c>
      <c r="O185" s="4"/>
    </row>
    <row r="186" spans="1:15" ht="38.25" x14ac:dyDescent="0.2">
      <c r="A186" s="56" t="s">
        <v>431</v>
      </c>
      <c r="B186" s="59" t="s">
        <v>1512</v>
      </c>
      <c r="C186" s="11" t="s">
        <v>432</v>
      </c>
      <c r="D186" s="42" t="s">
        <v>26</v>
      </c>
      <c r="E186" s="12">
        <v>5</v>
      </c>
      <c r="F186" s="13"/>
      <c r="G186" s="13"/>
      <c r="H186" s="13"/>
      <c r="I186" s="13">
        <f t="shared" si="28"/>
        <v>0</v>
      </c>
      <c r="J186" s="13">
        <f t="shared" si="29"/>
        <v>0</v>
      </c>
      <c r="K186" s="13">
        <f t="shared" si="30"/>
        <v>0</v>
      </c>
      <c r="L186" s="14">
        <f t="shared" si="31"/>
        <v>0</v>
      </c>
      <c r="O186" s="4"/>
    </row>
    <row r="187" spans="1:15" ht="25.5" x14ac:dyDescent="0.2">
      <c r="A187" s="56" t="s">
        <v>433</v>
      </c>
      <c r="B187" s="59" t="s">
        <v>1513</v>
      </c>
      <c r="C187" s="11" t="s">
        <v>434</v>
      </c>
      <c r="D187" s="42" t="s">
        <v>26</v>
      </c>
      <c r="E187" s="12">
        <v>3</v>
      </c>
      <c r="F187" s="13"/>
      <c r="G187" s="13"/>
      <c r="H187" s="13"/>
      <c r="I187" s="13">
        <f t="shared" si="28"/>
        <v>0</v>
      </c>
      <c r="J187" s="13">
        <f t="shared" si="29"/>
        <v>0</v>
      </c>
      <c r="K187" s="13">
        <f t="shared" si="30"/>
        <v>0</v>
      </c>
      <c r="L187" s="14">
        <f t="shared" si="31"/>
        <v>0</v>
      </c>
      <c r="O187" s="4"/>
    </row>
    <row r="188" spans="1:15" ht="25.5" x14ac:dyDescent="0.2">
      <c r="A188" s="56" t="s">
        <v>435</v>
      </c>
      <c r="B188" s="59" t="s">
        <v>1517</v>
      </c>
      <c r="C188" s="11" t="s">
        <v>436</v>
      </c>
      <c r="D188" s="42" t="s">
        <v>26</v>
      </c>
      <c r="E188" s="12">
        <v>69</v>
      </c>
      <c r="F188" s="13"/>
      <c r="G188" s="13"/>
      <c r="H188" s="13"/>
      <c r="I188" s="13">
        <f t="shared" si="28"/>
        <v>0</v>
      </c>
      <c r="J188" s="13">
        <f t="shared" si="29"/>
        <v>0</v>
      </c>
      <c r="K188" s="13">
        <f t="shared" si="30"/>
        <v>0</v>
      </c>
      <c r="L188" s="14">
        <f t="shared" si="31"/>
        <v>0</v>
      </c>
      <c r="O188" s="4"/>
    </row>
    <row r="189" spans="1:15" ht="25.5" x14ac:dyDescent="0.2">
      <c r="A189" s="56" t="s">
        <v>437</v>
      </c>
      <c r="B189" s="59" t="s">
        <v>1514</v>
      </c>
      <c r="C189" s="11" t="s">
        <v>438</v>
      </c>
      <c r="D189" s="42" t="s">
        <v>26</v>
      </c>
      <c r="E189" s="12">
        <v>736</v>
      </c>
      <c r="F189" s="13"/>
      <c r="G189" s="13"/>
      <c r="H189" s="13"/>
      <c r="I189" s="13">
        <f t="shared" si="28"/>
        <v>0</v>
      </c>
      <c r="J189" s="13">
        <f t="shared" si="29"/>
        <v>0</v>
      </c>
      <c r="K189" s="13">
        <f t="shared" si="30"/>
        <v>0</v>
      </c>
      <c r="L189" s="14">
        <f t="shared" si="31"/>
        <v>0</v>
      </c>
      <c r="O189" s="4"/>
    </row>
    <row r="190" spans="1:15" ht="25.5" x14ac:dyDescent="0.2">
      <c r="A190" s="56" t="s">
        <v>439</v>
      </c>
      <c r="B190" s="59" t="s">
        <v>1515</v>
      </c>
      <c r="C190" s="11" t="s">
        <v>440</v>
      </c>
      <c r="D190" s="42" t="s">
        <v>26</v>
      </c>
      <c r="E190" s="12">
        <v>250</v>
      </c>
      <c r="F190" s="13"/>
      <c r="G190" s="13"/>
      <c r="H190" s="13"/>
      <c r="I190" s="13">
        <f t="shared" si="28"/>
        <v>0</v>
      </c>
      <c r="J190" s="13">
        <f t="shared" si="29"/>
        <v>0</v>
      </c>
      <c r="K190" s="13">
        <f t="shared" si="30"/>
        <v>0</v>
      </c>
      <c r="L190" s="14">
        <f t="shared" si="31"/>
        <v>0</v>
      </c>
      <c r="O190" s="4"/>
    </row>
    <row r="191" spans="1:15" ht="25.5" x14ac:dyDescent="0.2">
      <c r="A191" s="56" t="s">
        <v>441</v>
      </c>
      <c r="B191" s="59" t="s">
        <v>1516</v>
      </c>
      <c r="C191" s="11" t="s">
        <v>442</v>
      </c>
      <c r="D191" s="42" t="s">
        <v>26</v>
      </c>
      <c r="E191" s="12">
        <v>36</v>
      </c>
      <c r="F191" s="13"/>
      <c r="G191" s="13"/>
      <c r="H191" s="13"/>
      <c r="I191" s="13">
        <f t="shared" si="28"/>
        <v>0</v>
      </c>
      <c r="J191" s="13">
        <f t="shared" si="29"/>
        <v>0</v>
      </c>
      <c r="K191" s="13">
        <f t="shared" si="30"/>
        <v>0</v>
      </c>
      <c r="L191" s="14">
        <f t="shared" si="31"/>
        <v>0</v>
      </c>
      <c r="O191" s="4"/>
    </row>
    <row r="192" spans="1:15" ht="25.5" x14ac:dyDescent="0.2">
      <c r="A192" s="56" t="s">
        <v>443</v>
      </c>
      <c r="B192" s="59" t="s">
        <v>444</v>
      </c>
      <c r="C192" s="11" t="s">
        <v>445</v>
      </c>
      <c r="D192" s="42" t="s">
        <v>15</v>
      </c>
      <c r="E192" s="12">
        <v>291</v>
      </c>
      <c r="F192" s="13"/>
      <c r="G192" s="13"/>
      <c r="H192" s="13"/>
      <c r="I192" s="13">
        <f t="shared" si="28"/>
        <v>0</v>
      </c>
      <c r="J192" s="13">
        <f t="shared" si="29"/>
        <v>0</v>
      </c>
      <c r="K192" s="13">
        <f t="shared" si="30"/>
        <v>0</v>
      </c>
      <c r="L192" s="14">
        <f t="shared" si="31"/>
        <v>0</v>
      </c>
      <c r="O192" s="4"/>
    </row>
    <row r="193" spans="1:15" ht="25.5" x14ac:dyDescent="0.2">
      <c r="A193" s="56" t="s">
        <v>446</v>
      </c>
      <c r="B193" s="59" t="s">
        <v>447</v>
      </c>
      <c r="C193" s="11" t="s">
        <v>448</v>
      </c>
      <c r="D193" s="42" t="s">
        <v>15</v>
      </c>
      <c r="E193" s="12">
        <v>43</v>
      </c>
      <c r="F193" s="13"/>
      <c r="G193" s="13"/>
      <c r="H193" s="13"/>
      <c r="I193" s="13">
        <f t="shared" si="28"/>
        <v>0</v>
      </c>
      <c r="J193" s="13">
        <f t="shared" si="29"/>
        <v>0</v>
      </c>
      <c r="K193" s="13">
        <f t="shared" si="30"/>
        <v>0</v>
      </c>
      <c r="L193" s="14">
        <f t="shared" si="31"/>
        <v>0</v>
      </c>
      <c r="O193" s="4"/>
    </row>
    <row r="194" spans="1:15" ht="30.75" customHeight="1" x14ac:dyDescent="0.2">
      <c r="A194" s="56" t="s">
        <v>449</v>
      </c>
      <c r="B194" s="59" t="s">
        <v>450</v>
      </c>
      <c r="C194" s="11" t="s">
        <v>451</v>
      </c>
      <c r="D194" s="42" t="s">
        <v>15</v>
      </c>
      <c r="E194" s="12">
        <v>147</v>
      </c>
      <c r="F194" s="13"/>
      <c r="G194" s="13"/>
      <c r="H194" s="13"/>
      <c r="I194" s="13">
        <f t="shared" si="28"/>
        <v>0</v>
      </c>
      <c r="J194" s="13">
        <f t="shared" si="29"/>
        <v>0</v>
      </c>
      <c r="K194" s="13">
        <f t="shared" si="30"/>
        <v>0</v>
      </c>
      <c r="L194" s="14">
        <f t="shared" si="31"/>
        <v>0</v>
      </c>
      <c r="O194" s="4"/>
    </row>
    <row r="195" spans="1:15" ht="25.5" x14ac:dyDescent="0.2">
      <c r="A195" s="56" t="s">
        <v>452</v>
      </c>
      <c r="B195" s="59" t="s">
        <v>1518</v>
      </c>
      <c r="C195" s="11" t="s">
        <v>453</v>
      </c>
      <c r="D195" s="42" t="s">
        <v>15</v>
      </c>
      <c r="E195" s="12">
        <v>38</v>
      </c>
      <c r="F195" s="13"/>
      <c r="G195" s="13"/>
      <c r="H195" s="13"/>
      <c r="I195" s="13">
        <f t="shared" si="28"/>
        <v>0</v>
      </c>
      <c r="J195" s="13">
        <f t="shared" si="29"/>
        <v>0</v>
      </c>
      <c r="K195" s="13">
        <f t="shared" si="30"/>
        <v>0</v>
      </c>
      <c r="L195" s="14">
        <f t="shared" si="31"/>
        <v>0</v>
      </c>
      <c r="O195" s="4"/>
    </row>
    <row r="196" spans="1:15" ht="25.5" x14ac:dyDescent="0.2">
      <c r="A196" s="56" t="s">
        <v>454</v>
      </c>
      <c r="B196" s="59" t="s">
        <v>1519</v>
      </c>
      <c r="C196" s="11" t="s">
        <v>455</v>
      </c>
      <c r="D196" s="42" t="s">
        <v>15</v>
      </c>
      <c r="E196" s="12">
        <v>19</v>
      </c>
      <c r="F196" s="13"/>
      <c r="G196" s="13"/>
      <c r="H196" s="13"/>
      <c r="I196" s="13">
        <f t="shared" si="28"/>
        <v>0</v>
      </c>
      <c r="J196" s="13">
        <f t="shared" si="29"/>
        <v>0</v>
      </c>
      <c r="K196" s="13">
        <f t="shared" si="30"/>
        <v>0</v>
      </c>
      <c r="L196" s="14">
        <f t="shared" si="31"/>
        <v>0</v>
      </c>
      <c r="O196" s="4"/>
    </row>
    <row r="197" spans="1:15" ht="25.5" x14ac:dyDescent="0.2">
      <c r="A197" s="56" t="s">
        <v>456</v>
      </c>
      <c r="B197" s="59" t="s">
        <v>1520</v>
      </c>
      <c r="C197" s="11" t="s">
        <v>457</v>
      </c>
      <c r="D197" s="42" t="s">
        <v>15</v>
      </c>
      <c r="E197" s="12">
        <v>11</v>
      </c>
      <c r="F197" s="13"/>
      <c r="G197" s="13"/>
      <c r="H197" s="13"/>
      <c r="I197" s="13">
        <f t="shared" si="28"/>
        <v>0</v>
      </c>
      <c r="J197" s="13">
        <f t="shared" si="29"/>
        <v>0</v>
      </c>
      <c r="K197" s="13">
        <f t="shared" si="30"/>
        <v>0</v>
      </c>
      <c r="L197" s="14">
        <f t="shared" si="31"/>
        <v>0</v>
      </c>
      <c r="O197" s="4"/>
    </row>
    <row r="198" spans="1:15" ht="63.75" x14ac:dyDescent="0.2">
      <c r="A198" s="56" t="s">
        <v>458</v>
      </c>
      <c r="B198" s="59" t="s">
        <v>459</v>
      </c>
      <c r="C198" s="11" t="s">
        <v>460</v>
      </c>
      <c r="D198" s="42" t="s">
        <v>15</v>
      </c>
      <c r="E198" s="12">
        <v>81</v>
      </c>
      <c r="F198" s="13"/>
      <c r="G198" s="13"/>
      <c r="H198" s="13"/>
      <c r="I198" s="13">
        <f t="shared" si="28"/>
        <v>0</v>
      </c>
      <c r="J198" s="13">
        <f t="shared" si="29"/>
        <v>0</v>
      </c>
      <c r="K198" s="13">
        <f t="shared" si="30"/>
        <v>0</v>
      </c>
      <c r="L198" s="14">
        <f t="shared" si="31"/>
        <v>0</v>
      </c>
      <c r="O198" s="4"/>
    </row>
    <row r="199" spans="1:15" ht="63.75" x14ac:dyDescent="0.2">
      <c r="A199" s="56" t="s">
        <v>461</v>
      </c>
      <c r="B199" s="59" t="s">
        <v>462</v>
      </c>
      <c r="C199" s="11" t="s">
        <v>463</v>
      </c>
      <c r="D199" s="42" t="s">
        <v>15</v>
      </c>
      <c r="E199" s="12">
        <v>4</v>
      </c>
      <c r="F199" s="13"/>
      <c r="G199" s="13"/>
      <c r="H199" s="13"/>
      <c r="I199" s="13">
        <f t="shared" si="28"/>
        <v>0</v>
      </c>
      <c r="J199" s="13">
        <f t="shared" si="29"/>
        <v>0</v>
      </c>
      <c r="K199" s="13">
        <f t="shared" si="30"/>
        <v>0</v>
      </c>
      <c r="L199" s="14">
        <f t="shared" si="31"/>
        <v>0</v>
      </c>
      <c r="O199" s="4"/>
    </row>
    <row r="200" spans="1:15" ht="38.25" x14ac:dyDescent="0.2">
      <c r="A200" s="56" t="s">
        <v>464</v>
      </c>
      <c r="B200" s="59" t="s">
        <v>465</v>
      </c>
      <c r="C200" s="11" t="s">
        <v>466</v>
      </c>
      <c r="D200" s="42" t="s">
        <v>26</v>
      </c>
      <c r="E200" s="12">
        <v>13</v>
      </c>
      <c r="F200" s="13"/>
      <c r="G200" s="13"/>
      <c r="H200" s="13"/>
      <c r="I200" s="13">
        <f t="shared" si="28"/>
        <v>0</v>
      </c>
      <c r="J200" s="13">
        <f t="shared" si="29"/>
        <v>0</v>
      </c>
      <c r="K200" s="13">
        <f t="shared" si="30"/>
        <v>0</v>
      </c>
      <c r="L200" s="14">
        <f t="shared" si="31"/>
        <v>0</v>
      </c>
      <c r="O200" s="4"/>
    </row>
    <row r="201" spans="1:15" ht="51" x14ac:dyDescent="0.2">
      <c r="A201" s="56" t="s">
        <v>467</v>
      </c>
      <c r="B201" s="59" t="s">
        <v>468</v>
      </c>
      <c r="C201" s="11" t="s">
        <v>469</v>
      </c>
      <c r="D201" s="42" t="s">
        <v>15</v>
      </c>
      <c r="E201" s="12">
        <v>38</v>
      </c>
      <c r="F201" s="13"/>
      <c r="G201" s="13"/>
      <c r="H201" s="13"/>
      <c r="I201" s="13">
        <f t="shared" si="28"/>
        <v>0</v>
      </c>
      <c r="J201" s="13">
        <f t="shared" si="29"/>
        <v>0</v>
      </c>
      <c r="K201" s="13">
        <f t="shared" si="30"/>
        <v>0</v>
      </c>
      <c r="L201" s="14">
        <f t="shared" si="31"/>
        <v>0</v>
      </c>
      <c r="O201" s="4"/>
    </row>
    <row r="202" spans="1:15" ht="51" x14ac:dyDescent="0.2">
      <c r="A202" s="56" t="s">
        <v>470</v>
      </c>
      <c r="B202" s="59" t="s">
        <v>471</v>
      </c>
      <c r="C202" s="11" t="s">
        <v>472</v>
      </c>
      <c r="D202" s="42" t="s">
        <v>15</v>
      </c>
      <c r="E202" s="12">
        <v>8</v>
      </c>
      <c r="F202" s="13"/>
      <c r="G202" s="13"/>
      <c r="H202" s="13"/>
      <c r="I202" s="13">
        <f t="shared" si="28"/>
        <v>0</v>
      </c>
      <c r="J202" s="13">
        <f t="shared" si="29"/>
        <v>0</v>
      </c>
      <c r="K202" s="13">
        <f t="shared" si="30"/>
        <v>0</v>
      </c>
      <c r="L202" s="14">
        <f t="shared" si="31"/>
        <v>0</v>
      </c>
      <c r="O202" s="4"/>
    </row>
    <row r="203" spans="1:15" ht="28.5" customHeight="1" x14ac:dyDescent="0.2">
      <c r="A203" s="56" t="s">
        <v>473</v>
      </c>
      <c r="B203" s="59" t="s">
        <v>474</v>
      </c>
      <c r="C203" s="11" t="s">
        <v>475</v>
      </c>
      <c r="D203" s="42" t="s">
        <v>26</v>
      </c>
      <c r="E203" s="12">
        <v>36</v>
      </c>
      <c r="F203" s="13"/>
      <c r="G203" s="13"/>
      <c r="H203" s="13"/>
      <c r="I203" s="13">
        <f t="shared" si="28"/>
        <v>0</v>
      </c>
      <c r="J203" s="13">
        <f t="shared" si="29"/>
        <v>0</v>
      </c>
      <c r="K203" s="13">
        <f t="shared" si="30"/>
        <v>0</v>
      </c>
      <c r="L203" s="14">
        <f t="shared" si="31"/>
        <v>0</v>
      </c>
      <c r="O203" s="4"/>
    </row>
    <row r="204" spans="1:15" ht="63.75" x14ac:dyDescent="0.2">
      <c r="A204" s="56" t="s">
        <v>476</v>
      </c>
      <c r="B204" s="59" t="s">
        <v>477</v>
      </c>
      <c r="C204" s="11" t="s">
        <v>478</v>
      </c>
      <c r="D204" s="42" t="s">
        <v>15</v>
      </c>
      <c r="E204" s="12">
        <v>8</v>
      </c>
      <c r="F204" s="13"/>
      <c r="G204" s="13"/>
      <c r="H204" s="13"/>
      <c r="I204" s="13">
        <f t="shared" si="28"/>
        <v>0</v>
      </c>
      <c r="J204" s="13">
        <f t="shared" si="29"/>
        <v>0</v>
      </c>
      <c r="K204" s="13">
        <f t="shared" si="30"/>
        <v>0</v>
      </c>
      <c r="L204" s="14">
        <f t="shared" si="31"/>
        <v>0</v>
      </c>
      <c r="O204" s="4"/>
    </row>
    <row r="205" spans="1:15" ht="51" x14ac:dyDescent="0.2">
      <c r="A205" s="56" t="s">
        <v>479</v>
      </c>
      <c r="B205" s="59" t="s">
        <v>480</v>
      </c>
      <c r="C205" s="11" t="s">
        <v>481</v>
      </c>
      <c r="D205" s="42" t="s">
        <v>15</v>
      </c>
      <c r="E205" s="12">
        <v>31</v>
      </c>
      <c r="F205" s="13"/>
      <c r="G205" s="13"/>
      <c r="H205" s="13"/>
      <c r="I205" s="13">
        <f t="shared" si="28"/>
        <v>0</v>
      </c>
      <c r="J205" s="13">
        <f t="shared" si="29"/>
        <v>0</v>
      </c>
      <c r="K205" s="13">
        <f t="shared" si="30"/>
        <v>0</v>
      </c>
      <c r="L205" s="14">
        <f t="shared" si="31"/>
        <v>0</v>
      </c>
      <c r="O205" s="4"/>
    </row>
    <row r="206" spans="1:15" ht="51" x14ac:dyDescent="0.2">
      <c r="A206" s="56" t="s">
        <v>482</v>
      </c>
      <c r="B206" s="59" t="s">
        <v>483</v>
      </c>
      <c r="C206" s="11" t="s">
        <v>484</v>
      </c>
      <c r="D206" s="42" t="s">
        <v>15</v>
      </c>
      <c r="E206" s="12">
        <v>34</v>
      </c>
      <c r="F206" s="13"/>
      <c r="G206" s="13"/>
      <c r="H206" s="13"/>
      <c r="I206" s="13">
        <f t="shared" si="28"/>
        <v>0</v>
      </c>
      <c r="J206" s="13">
        <f t="shared" si="29"/>
        <v>0</v>
      </c>
      <c r="K206" s="13">
        <f t="shared" si="30"/>
        <v>0</v>
      </c>
      <c r="L206" s="14">
        <f t="shared" si="31"/>
        <v>0</v>
      </c>
      <c r="O206" s="4"/>
    </row>
    <row r="207" spans="1:15" ht="51" x14ac:dyDescent="0.2">
      <c r="A207" s="56" t="s">
        <v>485</v>
      </c>
      <c r="B207" s="59" t="s">
        <v>486</v>
      </c>
      <c r="C207" s="11" t="s">
        <v>487</v>
      </c>
      <c r="D207" s="42" t="s">
        <v>15</v>
      </c>
      <c r="E207" s="12">
        <v>23</v>
      </c>
      <c r="F207" s="13"/>
      <c r="G207" s="13"/>
      <c r="H207" s="13"/>
      <c r="I207" s="13">
        <f t="shared" si="28"/>
        <v>0</v>
      </c>
      <c r="J207" s="13">
        <f t="shared" si="29"/>
        <v>0</v>
      </c>
      <c r="K207" s="13">
        <f t="shared" si="30"/>
        <v>0</v>
      </c>
      <c r="L207" s="14">
        <f t="shared" si="31"/>
        <v>0</v>
      </c>
      <c r="O207" s="4"/>
    </row>
    <row r="208" spans="1:15" ht="38.25" x14ac:dyDescent="0.2">
      <c r="A208" s="56" t="s">
        <v>488</v>
      </c>
      <c r="B208" s="59" t="s">
        <v>489</v>
      </c>
      <c r="C208" s="11" t="s">
        <v>490</v>
      </c>
      <c r="D208" s="42" t="s">
        <v>15</v>
      </c>
      <c r="E208" s="12">
        <v>60</v>
      </c>
      <c r="F208" s="13"/>
      <c r="G208" s="13"/>
      <c r="H208" s="13"/>
      <c r="I208" s="13">
        <f t="shared" si="28"/>
        <v>0</v>
      </c>
      <c r="J208" s="13">
        <f t="shared" si="29"/>
        <v>0</v>
      </c>
      <c r="K208" s="13">
        <f t="shared" si="30"/>
        <v>0</v>
      </c>
      <c r="L208" s="14">
        <f t="shared" si="31"/>
        <v>0</v>
      </c>
      <c r="O208" s="4"/>
    </row>
    <row r="209" spans="1:15" ht="38.25" x14ac:dyDescent="0.2">
      <c r="A209" s="56" t="s">
        <v>491</v>
      </c>
      <c r="B209" s="59" t="s">
        <v>492</v>
      </c>
      <c r="C209" s="11" t="s">
        <v>493</v>
      </c>
      <c r="D209" s="42" t="s">
        <v>15</v>
      </c>
      <c r="E209" s="12">
        <v>2</v>
      </c>
      <c r="F209" s="13"/>
      <c r="G209" s="13"/>
      <c r="H209" s="13"/>
      <c r="I209" s="13">
        <f t="shared" si="28"/>
        <v>0</v>
      </c>
      <c r="J209" s="13">
        <f t="shared" si="29"/>
        <v>0</v>
      </c>
      <c r="K209" s="13">
        <f t="shared" si="30"/>
        <v>0</v>
      </c>
      <c r="L209" s="14">
        <f t="shared" si="31"/>
        <v>0</v>
      </c>
      <c r="O209" s="4"/>
    </row>
    <row r="210" spans="1:15" ht="38.25" x14ac:dyDescent="0.2">
      <c r="A210" s="56" t="s">
        <v>494</v>
      </c>
      <c r="B210" s="59" t="s">
        <v>495</v>
      </c>
      <c r="C210" s="11" t="s">
        <v>496</v>
      </c>
      <c r="D210" s="42" t="s">
        <v>15</v>
      </c>
      <c r="E210" s="12">
        <v>43</v>
      </c>
      <c r="F210" s="13"/>
      <c r="G210" s="13"/>
      <c r="H210" s="13"/>
      <c r="I210" s="13">
        <f t="shared" si="28"/>
        <v>0</v>
      </c>
      <c r="J210" s="13">
        <f t="shared" si="29"/>
        <v>0</v>
      </c>
      <c r="K210" s="13">
        <f t="shared" si="30"/>
        <v>0</v>
      </c>
      <c r="L210" s="14">
        <f t="shared" si="31"/>
        <v>0</v>
      </c>
      <c r="O210" s="4"/>
    </row>
    <row r="211" spans="1:15" x14ac:dyDescent="0.2">
      <c r="A211" s="56"/>
      <c r="B211" s="59"/>
      <c r="C211" s="11"/>
      <c r="D211" s="42"/>
      <c r="E211" s="12"/>
      <c r="F211" s="13"/>
      <c r="G211" s="13"/>
      <c r="H211" s="13"/>
      <c r="I211" s="13"/>
      <c r="J211" s="13"/>
      <c r="K211" s="13"/>
      <c r="L211" s="14"/>
      <c r="O211" s="4"/>
    </row>
    <row r="212" spans="1:15" x14ac:dyDescent="0.2">
      <c r="A212" s="57" t="s">
        <v>497</v>
      </c>
      <c r="B212" s="61"/>
      <c r="C212" s="16" t="s">
        <v>498</v>
      </c>
      <c r="D212" s="43"/>
      <c r="E212" s="17"/>
      <c r="F212" s="16"/>
      <c r="G212" s="16"/>
      <c r="H212" s="16"/>
      <c r="I212" s="16"/>
      <c r="J212" s="18">
        <f>SUM(J213:J226)</f>
        <v>0</v>
      </c>
      <c r="K212" s="18">
        <f>SUM(K213:K226)</f>
        <v>0</v>
      </c>
      <c r="L212" s="19">
        <f>SUM(L213:L226)</f>
        <v>0</v>
      </c>
      <c r="O212" s="4"/>
    </row>
    <row r="213" spans="1:15" ht="22.5" x14ac:dyDescent="0.2">
      <c r="A213" s="56" t="s">
        <v>499</v>
      </c>
      <c r="B213" s="59" t="s">
        <v>500</v>
      </c>
      <c r="C213" s="11" t="s">
        <v>501</v>
      </c>
      <c r="D213" s="42" t="s">
        <v>15</v>
      </c>
      <c r="E213" s="12">
        <v>1</v>
      </c>
      <c r="F213" s="13"/>
      <c r="G213" s="13"/>
      <c r="H213" s="13"/>
      <c r="I213" s="13">
        <f t="shared" ref="I213:I226" si="32">TRUNC(F213 * (1 + 25.03 / 100), 2)</f>
        <v>0</v>
      </c>
      <c r="J213" s="13">
        <f t="shared" ref="J213:J226" si="33">TRUNC(E213 * G213, 2)</f>
        <v>0</v>
      </c>
      <c r="K213" s="13">
        <f t="shared" ref="K213:K226" si="34">L213 - J213</f>
        <v>0</v>
      </c>
      <c r="L213" s="14">
        <f t="shared" ref="L213:L226" si="35">TRUNC(E213 * I213, 2)</f>
        <v>0</v>
      </c>
      <c r="O213" s="4"/>
    </row>
    <row r="214" spans="1:15" ht="38.25" x14ac:dyDescent="0.2">
      <c r="A214" s="56" t="s">
        <v>502</v>
      </c>
      <c r="B214" s="59" t="s">
        <v>503</v>
      </c>
      <c r="C214" s="11" t="s">
        <v>504</v>
      </c>
      <c r="D214" s="42" t="s">
        <v>15</v>
      </c>
      <c r="E214" s="12">
        <v>1</v>
      </c>
      <c r="F214" s="13"/>
      <c r="G214" s="13"/>
      <c r="H214" s="13"/>
      <c r="I214" s="13">
        <f t="shared" si="32"/>
        <v>0</v>
      </c>
      <c r="J214" s="13">
        <f t="shared" si="33"/>
        <v>0</v>
      </c>
      <c r="K214" s="13">
        <f t="shared" si="34"/>
        <v>0</v>
      </c>
      <c r="L214" s="14">
        <f t="shared" si="35"/>
        <v>0</v>
      </c>
      <c r="O214" s="4"/>
    </row>
    <row r="215" spans="1:15" x14ac:dyDescent="0.2">
      <c r="A215" s="56" t="s">
        <v>505</v>
      </c>
      <c r="B215" s="59" t="s">
        <v>418</v>
      </c>
      <c r="C215" s="11" t="s">
        <v>419</v>
      </c>
      <c r="D215" s="42" t="s">
        <v>15</v>
      </c>
      <c r="E215" s="12">
        <v>1</v>
      </c>
      <c r="F215" s="13"/>
      <c r="G215" s="13"/>
      <c r="H215" s="13"/>
      <c r="I215" s="13">
        <f t="shared" si="32"/>
        <v>0</v>
      </c>
      <c r="J215" s="13">
        <f t="shared" si="33"/>
        <v>0</v>
      </c>
      <c r="K215" s="13">
        <f t="shared" si="34"/>
        <v>0</v>
      </c>
      <c r="L215" s="14">
        <f t="shared" si="35"/>
        <v>0</v>
      </c>
      <c r="O215" s="4"/>
    </row>
    <row r="216" spans="1:15" ht="22.5" x14ac:dyDescent="0.2">
      <c r="A216" s="56" t="s">
        <v>506</v>
      </c>
      <c r="B216" s="59" t="s">
        <v>507</v>
      </c>
      <c r="C216" s="11" t="s">
        <v>508</v>
      </c>
      <c r="D216" s="42" t="s">
        <v>26</v>
      </c>
      <c r="E216" s="12">
        <v>14</v>
      </c>
      <c r="F216" s="13"/>
      <c r="G216" s="13"/>
      <c r="H216" s="13"/>
      <c r="I216" s="13">
        <f t="shared" si="32"/>
        <v>0</v>
      </c>
      <c r="J216" s="13">
        <f t="shared" si="33"/>
        <v>0</v>
      </c>
      <c r="K216" s="13">
        <f t="shared" si="34"/>
        <v>0</v>
      </c>
      <c r="L216" s="14">
        <f t="shared" si="35"/>
        <v>0</v>
      </c>
      <c r="O216" s="4"/>
    </row>
    <row r="217" spans="1:15" ht="25.5" x14ac:dyDescent="0.2">
      <c r="A217" s="56" t="s">
        <v>509</v>
      </c>
      <c r="B217" s="59" t="s">
        <v>510</v>
      </c>
      <c r="C217" s="11" t="s">
        <v>511</v>
      </c>
      <c r="D217" s="42" t="s">
        <v>26</v>
      </c>
      <c r="E217" s="12">
        <v>14</v>
      </c>
      <c r="F217" s="13"/>
      <c r="G217" s="13"/>
      <c r="H217" s="13"/>
      <c r="I217" s="13">
        <f t="shared" si="32"/>
        <v>0</v>
      </c>
      <c r="J217" s="13">
        <f t="shared" si="33"/>
        <v>0</v>
      </c>
      <c r="K217" s="13">
        <f t="shared" si="34"/>
        <v>0</v>
      </c>
      <c r="L217" s="14">
        <f t="shared" si="35"/>
        <v>0</v>
      </c>
      <c r="O217" s="4"/>
    </row>
    <row r="218" spans="1:15" ht="25.5" x14ac:dyDescent="0.2">
      <c r="A218" s="56" t="s">
        <v>512</v>
      </c>
      <c r="B218" s="59" t="s">
        <v>1511</v>
      </c>
      <c r="C218" s="11" t="s">
        <v>430</v>
      </c>
      <c r="D218" s="42" t="s">
        <v>26</v>
      </c>
      <c r="E218" s="12">
        <v>20</v>
      </c>
      <c r="F218" s="13"/>
      <c r="G218" s="13"/>
      <c r="H218" s="13"/>
      <c r="I218" s="13">
        <f t="shared" si="32"/>
        <v>0</v>
      </c>
      <c r="J218" s="13">
        <f t="shared" si="33"/>
        <v>0</v>
      </c>
      <c r="K218" s="13">
        <f t="shared" si="34"/>
        <v>0</v>
      </c>
      <c r="L218" s="14">
        <f t="shared" si="35"/>
        <v>0</v>
      </c>
      <c r="O218" s="4"/>
    </row>
    <row r="219" spans="1:15" x14ac:dyDescent="0.2">
      <c r="A219" s="56" t="s">
        <v>513</v>
      </c>
      <c r="B219" s="59" t="s">
        <v>514</v>
      </c>
      <c r="C219" s="11" t="s">
        <v>515</v>
      </c>
      <c r="D219" s="42" t="s">
        <v>26</v>
      </c>
      <c r="E219" s="12">
        <v>214</v>
      </c>
      <c r="F219" s="13"/>
      <c r="G219" s="13"/>
      <c r="H219" s="13"/>
      <c r="I219" s="13">
        <f t="shared" si="32"/>
        <v>0</v>
      </c>
      <c r="J219" s="13">
        <f t="shared" si="33"/>
        <v>0</v>
      </c>
      <c r="K219" s="13">
        <f t="shared" si="34"/>
        <v>0</v>
      </c>
      <c r="L219" s="14">
        <f t="shared" si="35"/>
        <v>0</v>
      </c>
      <c r="O219" s="4"/>
    </row>
    <row r="220" spans="1:15" ht="22.5" x14ac:dyDescent="0.2">
      <c r="A220" s="56" t="s">
        <v>516</v>
      </c>
      <c r="B220" s="59" t="s">
        <v>517</v>
      </c>
      <c r="C220" s="11" t="s">
        <v>518</v>
      </c>
      <c r="D220" s="42" t="s">
        <v>26</v>
      </c>
      <c r="E220" s="12">
        <v>375</v>
      </c>
      <c r="F220" s="13"/>
      <c r="G220" s="13"/>
      <c r="H220" s="13"/>
      <c r="I220" s="13">
        <f t="shared" si="32"/>
        <v>0</v>
      </c>
      <c r="J220" s="13">
        <f t="shared" si="33"/>
        <v>0</v>
      </c>
      <c r="K220" s="13">
        <f t="shared" si="34"/>
        <v>0</v>
      </c>
      <c r="L220" s="14">
        <f t="shared" si="35"/>
        <v>0</v>
      </c>
      <c r="O220" s="4"/>
    </row>
    <row r="221" spans="1:15" ht="25.5" x14ac:dyDescent="0.2">
      <c r="A221" s="56" t="s">
        <v>519</v>
      </c>
      <c r="B221" s="59" t="s">
        <v>520</v>
      </c>
      <c r="C221" s="11" t="s">
        <v>521</v>
      </c>
      <c r="D221" s="42" t="s">
        <v>26</v>
      </c>
      <c r="E221" s="12">
        <v>15</v>
      </c>
      <c r="F221" s="13"/>
      <c r="G221" s="13"/>
      <c r="H221" s="13"/>
      <c r="I221" s="13">
        <f t="shared" si="32"/>
        <v>0</v>
      </c>
      <c r="J221" s="13">
        <f t="shared" si="33"/>
        <v>0</v>
      </c>
      <c r="K221" s="13">
        <f t="shared" si="34"/>
        <v>0</v>
      </c>
      <c r="L221" s="14">
        <f t="shared" si="35"/>
        <v>0</v>
      </c>
      <c r="O221" s="4"/>
    </row>
    <row r="222" spans="1:15" ht="25.5" x14ac:dyDescent="0.2">
      <c r="A222" s="56" t="s">
        <v>522</v>
      </c>
      <c r="B222" s="59" t="s">
        <v>523</v>
      </c>
      <c r="C222" s="11" t="s">
        <v>524</v>
      </c>
      <c r="D222" s="42" t="s">
        <v>15</v>
      </c>
      <c r="E222" s="12">
        <v>5</v>
      </c>
      <c r="F222" s="13"/>
      <c r="G222" s="13"/>
      <c r="H222" s="13"/>
      <c r="I222" s="13">
        <f t="shared" si="32"/>
        <v>0</v>
      </c>
      <c r="J222" s="13">
        <f t="shared" si="33"/>
        <v>0</v>
      </c>
      <c r="K222" s="13">
        <f t="shared" si="34"/>
        <v>0</v>
      </c>
      <c r="L222" s="14">
        <f t="shared" si="35"/>
        <v>0</v>
      </c>
      <c r="O222" s="4"/>
    </row>
    <row r="223" spans="1:15" x14ac:dyDescent="0.2">
      <c r="A223" s="56" t="s">
        <v>525</v>
      </c>
      <c r="B223" s="59" t="s">
        <v>526</v>
      </c>
      <c r="C223" s="11" t="s">
        <v>527</v>
      </c>
      <c r="D223" s="42" t="s">
        <v>15</v>
      </c>
      <c r="E223" s="12">
        <v>1</v>
      </c>
      <c r="F223" s="13"/>
      <c r="G223" s="13"/>
      <c r="H223" s="13"/>
      <c r="I223" s="13">
        <f t="shared" si="32"/>
        <v>0</v>
      </c>
      <c r="J223" s="13">
        <f t="shared" si="33"/>
        <v>0</v>
      </c>
      <c r="K223" s="13">
        <f t="shared" si="34"/>
        <v>0</v>
      </c>
      <c r="L223" s="14">
        <f t="shared" si="35"/>
        <v>0</v>
      </c>
      <c r="O223" s="4"/>
    </row>
    <row r="224" spans="1:15" ht="25.5" x14ac:dyDescent="0.2">
      <c r="A224" s="56" t="s">
        <v>528</v>
      </c>
      <c r="B224" s="59" t="s">
        <v>529</v>
      </c>
      <c r="C224" s="11" t="s">
        <v>530</v>
      </c>
      <c r="D224" s="42" t="s">
        <v>15</v>
      </c>
      <c r="E224" s="12">
        <v>2</v>
      </c>
      <c r="F224" s="13"/>
      <c r="G224" s="13"/>
      <c r="H224" s="13"/>
      <c r="I224" s="13">
        <f t="shared" si="32"/>
        <v>0</v>
      </c>
      <c r="J224" s="13">
        <f t="shared" si="33"/>
        <v>0</v>
      </c>
      <c r="K224" s="13">
        <f t="shared" si="34"/>
        <v>0</v>
      </c>
      <c r="L224" s="14">
        <f t="shared" si="35"/>
        <v>0</v>
      </c>
      <c r="O224" s="4"/>
    </row>
    <row r="225" spans="1:15" ht="25.5" x14ac:dyDescent="0.2">
      <c r="A225" s="56" t="s">
        <v>531</v>
      </c>
      <c r="B225" s="59" t="s">
        <v>532</v>
      </c>
      <c r="C225" s="11" t="s">
        <v>533</v>
      </c>
      <c r="D225" s="42" t="s">
        <v>15</v>
      </c>
      <c r="E225" s="12">
        <v>3</v>
      </c>
      <c r="F225" s="13"/>
      <c r="G225" s="13"/>
      <c r="H225" s="13"/>
      <c r="I225" s="13">
        <f t="shared" si="32"/>
        <v>0</v>
      </c>
      <c r="J225" s="13">
        <f t="shared" si="33"/>
        <v>0</v>
      </c>
      <c r="K225" s="13">
        <f t="shared" si="34"/>
        <v>0</v>
      </c>
      <c r="L225" s="14">
        <f t="shared" si="35"/>
        <v>0</v>
      </c>
      <c r="O225" s="4"/>
    </row>
    <row r="226" spans="1:15" ht="39.75" customHeight="1" x14ac:dyDescent="0.2">
      <c r="A226" s="56" t="s">
        <v>534</v>
      </c>
      <c r="B226" s="59" t="s">
        <v>535</v>
      </c>
      <c r="C226" s="11" t="s">
        <v>536</v>
      </c>
      <c r="D226" s="42" t="s">
        <v>15</v>
      </c>
      <c r="E226" s="12">
        <v>1</v>
      </c>
      <c r="F226" s="13"/>
      <c r="G226" s="13"/>
      <c r="H226" s="13"/>
      <c r="I226" s="13">
        <f t="shared" si="32"/>
        <v>0</v>
      </c>
      <c r="J226" s="13">
        <f t="shared" si="33"/>
        <v>0</v>
      </c>
      <c r="K226" s="13">
        <f t="shared" si="34"/>
        <v>0</v>
      </c>
      <c r="L226" s="14">
        <f t="shared" si="35"/>
        <v>0</v>
      </c>
      <c r="O226" s="4"/>
    </row>
    <row r="227" spans="1:15" x14ac:dyDescent="0.2">
      <c r="A227" s="56"/>
      <c r="B227" s="59"/>
      <c r="C227" s="11"/>
      <c r="D227" s="42"/>
      <c r="E227" s="12"/>
      <c r="F227" s="13"/>
      <c r="G227" s="13"/>
      <c r="H227" s="13"/>
      <c r="I227" s="13"/>
      <c r="J227" s="13"/>
      <c r="K227" s="13"/>
      <c r="L227" s="14"/>
      <c r="O227" s="4"/>
    </row>
    <row r="228" spans="1:15" x14ac:dyDescent="0.2">
      <c r="A228" s="57" t="s">
        <v>537</v>
      </c>
      <c r="B228" s="61"/>
      <c r="C228" s="16" t="s">
        <v>538</v>
      </c>
      <c r="D228" s="43"/>
      <c r="E228" s="17"/>
      <c r="F228" s="16"/>
      <c r="G228" s="16"/>
      <c r="H228" s="16"/>
      <c r="I228" s="16"/>
      <c r="J228" s="18">
        <f>SUM(J229:J247)</f>
        <v>0</v>
      </c>
      <c r="K228" s="18">
        <f>SUM(K229:K247)</f>
        <v>0</v>
      </c>
      <c r="L228" s="19">
        <f>SUM(L229:L247)</f>
        <v>0</v>
      </c>
      <c r="O228" s="4"/>
    </row>
    <row r="229" spans="1:15" ht="51" x14ac:dyDescent="0.2">
      <c r="A229" s="56" t="s">
        <v>539</v>
      </c>
      <c r="B229" s="59" t="s">
        <v>540</v>
      </c>
      <c r="C229" s="11" t="s">
        <v>541</v>
      </c>
      <c r="D229" s="42" t="s">
        <v>15</v>
      </c>
      <c r="E229" s="12">
        <v>1</v>
      </c>
      <c r="F229" s="13"/>
      <c r="G229" s="13"/>
      <c r="H229" s="13"/>
      <c r="I229" s="13">
        <f t="shared" ref="I229:I247" si="36">TRUNC(F229 * (1 + 25.03 / 100), 2)</f>
        <v>0</v>
      </c>
      <c r="J229" s="13">
        <f t="shared" ref="J229:J247" si="37">TRUNC(E229 * G229, 2)</f>
        <v>0</v>
      </c>
      <c r="K229" s="13">
        <f t="shared" ref="K229:K247" si="38">L229 - J229</f>
        <v>0</v>
      </c>
      <c r="L229" s="14">
        <f t="shared" ref="L229:L247" si="39">TRUNC(E229 * I229, 2)</f>
        <v>0</v>
      </c>
      <c r="O229" s="4"/>
    </row>
    <row r="230" spans="1:15" ht="51" x14ac:dyDescent="0.2">
      <c r="A230" s="56" t="s">
        <v>542</v>
      </c>
      <c r="B230" s="59" t="s">
        <v>543</v>
      </c>
      <c r="C230" s="11" t="s">
        <v>544</v>
      </c>
      <c r="D230" s="42" t="s">
        <v>15</v>
      </c>
      <c r="E230" s="12">
        <v>1</v>
      </c>
      <c r="F230" s="13"/>
      <c r="G230" s="13"/>
      <c r="H230" s="13"/>
      <c r="I230" s="13">
        <f t="shared" si="36"/>
        <v>0</v>
      </c>
      <c r="J230" s="13">
        <f t="shared" si="37"/>
        <v>0</v>
      </c>
      <c r="K230" s="13">
        <f t="shared" si="38"/>
        <v>0</v>
      </c>
      <c r="L230" s="14">
        <f t="shared" si="39"/>
        <v>0</v>
      </c>
      <c r="O230" s="4"/>
    </row>
    <row r="231" spans="1:15" x14ac:dyDescent="0.2">
      <c r="A231" s="56" t="s">
        <v>545</v>
      </c>
      <c r="B231" s="59" t="s">
        <v>546</v>
      </c>
      <c r="C231" s="11" t="s">
        <v>547</v>
      </c>
      <c r="D231" s="42" t="s">
        <v>15</v>
      </c>
      <c r="E231" s="12">
        <v>2</v>
      </c>
      <c r="F231" s="13"/>
      <c r="G231" s="13"/>
      <c r="H231" s="13"/>
      <c r="I231" s="13">
        <f t="shared" si="36"/>
        <v>0</v>
      </c>
      <c r="J231" s="13">
        <f t="shared" si="37"/>
        <v>0</v>
      </c>
      <c r="K231" s="13">
        <f t="shared" si="38"/>
        <v>0</v>
      </c>
      <c r="L231" s="14">
        <f t="shared" si="39"/>
        <v>0</v>
      </c>
      <c r="O231" s="4"/>
    </row>
    <row r="232" spans="1:15" ht="25.5" x14ac:dyDescent="0.2">
      <c r="A232" s="56" t="s">
        <v>548</v>
      </c>
      <c r="B232" s="59" t="s">
        <v>1504</v>
      </c>
      <c r="C232" s="11" t="s">
        <v>398</v>
      </c>
      <c r="D232" s="42" t="s">
        <v>15</v>
      </c>
      <c r="E232" s="12">
        <v>10</v>
      </c>
      <c r="F232" s="13"/>
      <c r="G232" s="13"/>
      <c r="H232" s="13"/>
      <c r="I232" s="13">
        <f t="shared" si="36"/>
        <v>0</v>
      </c>
      <c r="J232" s="13">
        <f t="shared" si="37"/>
        <v>0</v>
      </c>
      <c r="K232" s="13">
        <f t="shared" si="38"/>
        <v>0</v>
      </c>
      <c r="L232" s="14">
        <f t="shared" si="39"/>
        <v>0</v>
      </c>
      <c r="O232" s="4"/>
    </row>
    <row r="233" spans="1:15" ht="25.5" x14ac:dyDescent="0.2">
      <c r="A233" s="56" t="s">
        <v>549</v>
      </c>
      <c r="B233" s="59" t="s">
        <v>1505</v>
      </c>
      <c r="C233" s="11" t="s">
        <v>400</v>
      </c>
      <c r="D233" s="42" t="s">
        <v>15</v>
      </c>
      <c r="E233" s="12">
        <v>1</v>
      </c>
      <c r="F233" s="13"/>
      <c r="G233" s="13"/>
      <c r="H233" s="13"/>
      <c r="I233" s="13">
        <f t="shared" si="36"/>
        <v>0</v>
      </c>
      <c r="J233" s="13">
        <f t="shared" si="37"/>
        <v>0</v>
      </c>
      <c r="K233" s="13">
        <f t="shared" si="38"/>
        <v>0</v>
      </c>
      <c r="L233" s="14">
        <f t="shared" si="39"/>
        <v>0</v>
      </c>
      <c r="O233" s="4"/>
    </row>
    <row r="234" spans="1:15" ht="25.5" x14ac:dyDescent="0.2">
      <c r="A234" s="56" t="s">
        <v>550</v>
      </c>
      <c r="B234" s="59" t="s">
        <v>1521</v>
      </c>
      <c r="C234" s="11" t="s">
        <v>551</v>
      </c>
      <c r="D234" s="42" t="s">
        <v>15</v>
      </c>
      <c r="E234" s="12">
        <v>7</v>
      </c>
      <c r="F234" s="13"/>
      <c r="G234" s="13"/>
      <c r="H234" s="13"/>
      <c r="I234" s="13">
        <f t="shared" si="36"/>
        <v>0</v>
      </c>
      <c r="J234" s="13">
        <f t="shared" si="37"/>
        <v>0</v>
      </c>
      <c r="K234" s="13">
        <f t="shared" si="38"/>
        <v>0</v>
      </c>
      <c r="L234" s="14">
        <f t="shared" si="39"/>
        <v>0</v>
      </c>
      <c r="O234" s="4"/>
    </row>
    <row r="235" spans="1:15" ht="25.5" x14ac:dyDescent="0.2">
      <c r="A235" s="56" t="s">
        <v>552</v>
      </c>
      <c r="B235" s="59" t="s">
        <v>1506</v>
      </c>
      <c r="C235" s="11" t="s">
        <v>402</v>
      </c>
      <c r="D235" s="42" t="s">
        <v>15</v>
      </c>
      <c r="E235" s="12">
        <v>5</v>
      </c>
      <c r="F235" s="13"/>
      <c r="G235" s="13"/>
      <c r="H235" s="13"/>
      <c r="I235" s="13">
        <f t="shared" si="36"/>
        <v>0</v>
      </c>
      <c r="J235" s="13">
        <f t="shared" si="37"/>
        <v>0</v>
      </c>
      <c r="K235" s="13">
        <f t="shared" si="38"/>
        <v>0</v>
      </c>
      <c r="L235" s="14">
        <f t="shared" si="39"/>
        <v>0</v>
      </c>
      <c r="O235" s="4"/>
    </row>
    <row r="236" spans="1:15" ht="25.5" x14ac:dyDescent="0.2">
      <c r="A236" s="56" t="s">
        <v>553</v>
      </c>
      <c r="B236" s="59" t="s">
        <v>1508</v>
      </c>
      <c r="C236" s="11" t="s">
        <v>406</v>
      </c>
      <c r="D236" s="42" t="s">
        <v>15</v>
      </c>
      <c r="E236" s="12">
        <v>4</v>
      </c>
      <c r="F236" s="13"/>
      <c r="G236" s="13"/>
      <c r="H236" s="13"/>
      <c r="I236" s="13">
        <f t="shared" si="36"/>
        <v>0</v>
      </c>
      <c r="J236" s="13">
        <f t="shared" si="37"/>
        <v>0</v>
      </c>
      <c r="K236" s="13">
        <f t="shared" si="38"/>
        <v>0</v>
      </c>
      <c r="L236" s="14">
        <f t="shared" si="39"/>
        <v>0</v>
      </c>
      <c r="O236" s="4"/>
    </row>
    <row r="237" spans="1:15" ht="25.5" x14ac:dyDescent="0.2">
      <c r="A237" s="56" t="s">
        <v>554</v>
      </c>
      <c r="B237" s="59" t="s">
        <v>1510</v>
      </c>
      <c r="C237" s="11" t="s">
        <v>410</v>
      </c>
      <c r="D237" s="42" t="s">
        <v>15</v>
      </c>
      <c r="E237" s="12">
        <v>1</v>
      </c>
      <c r="F237" s="13"/>
      <c r="G237" s="13"/>
      <c r="H237" s="13"/>
      <c r="I237" s="13">
        <f t="shared" si="36"/>
        <v>0</v>
      </c>
      <c r="J237" s="13">
        <f t="shared" si="37"/>
        <v>0</v>
      </c>
      <c r="K237" s="13">
        <f t="shared" si="38"/>
        <v>0</v>
      </c>
      <c r="L237" s="14">
        <f t="shared" si="39"/>
        <v>0</v>
      </c>
      <c r="O237" s="4"/>
    </row>
    <row r="238" spans="1:15" x14ac:dyDescent="0.2">
      <c r="A238" s="56" t="s">
        <v>555</v>
      </c>
      <c r="B238" s="59" t="s">
        <v>418</v>
      </c>
      <c r="C238" s="11" t="s">
        <v>419</v>
      </c>
      <c r="D238" s="42" t="s">
        <v>15</v>
      </c>
      <c r="E238" s="12">
        <v>1</v>
      </c>
      <c r="F238" s="13"/>
      <c r="G238" s="13"/>
      <c r="H238" s="13"/>
      <c r="I238" s="13">
        <f t="shared" si="36"/>
        <v>0</v>
      </c>
      <c r="J238" s="13">
        <f t="shared" si="37"/>
        <v>0</v>
      </c>
      <c r="K238" s="13">
        <f t="shared" si="38"/>
        <v>0</v>
      </c>
      <c r="L238" s="14">
        <f t="shared" si="39"/>
        <v>0</v>
      </c>
      <c r="O238" s="4"/>
    </row>
    <row r="239" spans="1:15" ht="25.5" x14ac:dyDescent="0.2">
      <c r="A239" s="56" t="s">
        <v>556</v>
      </c>
      <c r="B239" s="59" t="s">
        <v>557</v>
      </c>
      <c r="C239" s="11" t="s">
        <v>558</v>
      </c>
      <c r="D239" s="42" t="s">
        <v>15</v>
      </c>
      <c r="E239" s="12">
        <v>1</v>
      </c>
      <c r="F239" s="13"/>
      <c r="G239" s="13"/>
      <c r="H239" s="13"/>
      <c r="I239" s="13">
        <f t="shared" si="36"/>
        <v>0</v>
      </c>
      <c r="J239" s="13">
        <f t="shared" si="37"/>
        <v>0</v>
      </c>
      <c r="K239" s="13">
        <f t="shared" si="38"/>
        <v>0</v>
      </c>
      <c r="L239" s="14">
        <f t="shared" si="39"/>
        <v>0</v>
      </c>
      <c r="O239" s="4"/>
    </row>
    <row r="240" spans="1:15" ht="17.25" customHeight="1" x14ac:dyDescent="0.2">
      <c r="A240" s="56" t="s">
        <v>559</v>
      </c>
      <c r="B240" s="59" t="s">
        <v>560</v>
      </c>
      <c r="C240" s="11" t="s">
        <v>561</v>
      </c>
      <c r="D240" s="42" t="s">
        <v>15</v>
      </c>
      <c r="E240" s="12">
        <v>1</v>
      </c>
      <c r="F240" s="13"/>
      <c r="G240" s="13"/>
      <c r="H240" s="13"/>
      <c r="I240" s="13">
        <f t="shared" si="36"/>
        <v>0</v>
      </c>
      <c r="J240" s="13">
        <f t="shared" si="37"/>
        <v>0</v>
      </c>
      <c r="K240" s="13">
        <f t="shared" si="38"/>
        <v>0</v>
      </c>
      <c r="L240" s="14">
        <f t="shared" si="39"/>
        <v>0</v>
      </c>
      <c r="O240" s="4"/>
    </row>
    <row r="241" spans="1:15" ht="22.5" x14ac:dyDescent="0.2">
      <c r="A241" s="56" t="s">
        <v>562</v>
      </c>
      <c r="B241" s="59" t="s">
        <v>563</v>
      </c>
      <c r="C241" s="11" t="s">
        <v>564</v>
      </c>
      <c r="D241" s="42" t="s">
        <v>26</v>
      </c>
      <c r="E241" s="12">
        <v>107</v>
      </c>
      <c r="F241" s="13"/>
      <c r="G241" s="13"/>
      <c r="H241" s="13"/>
      <c r="I241" s="13">
        <f t="shared" si="36"/>
        <v>0</v>
      </c>
      <c r="J241" s="13">
        <f t="shared" si="37"/>
        <v>0</v>
      </c>
      <c r="K241" s="13">
        <f t="shared" si="38"/>
        <v>0</v>
      </c>
      <c r="L241" s="14">
        <f t="shared" si="39"/>
        <v>0</v>
      </c>
      <c r="O241" s="4"/>
    </row>
    <row r="242" spans="1:15" ht="25.5" x14ac:dyDescent="0.2">
      <c r="A242" s="56" t="s">
        <v>565</v>
      </c>
      <c r="B242" s="59" t="s">
        <v>1522</v>
      </c>
      <c r="C242" s="11" t="s">
        <v>440</v>
      </c>
      <c r="D242" s="42" t="s">
        <v>26</v>
      </c>
      <c r="E242" s="12">
        <v>37</v>
      </c>
      <c r="F242" s="13"/>
      <c r="G242" s="13"/>
      <c r="H242" s="13"/>
      <c r="I242" s="13">
        <f t="shared" si="36"/>
        <v>0</v>
      </c>
      <c r="J242" s="13">
        <f t="shared" si="37"/>
        <v>0</v>
      </c>
      <c r="K242" s="13">
        <f t="shared" si="38"/>
        <v>0</v>
      </c>
      <c r="L242" s="14">
        <f t="shared" si="39"/>
        <v>0</v>
      </c>
      <c r="O242" s="4"/>
    </row>
    <row r="243" spans="1:15" ht="25.5" x14ac:dyDescent="0.2">
      <c r="A243" s="56" t="s">
        <v>566</v>
      </c>
      <c r="B243" s="59" t="s">
        <v>1516</v>
      </c>
      <c r="C243" s="11" t="s">
        <v>442</v>
      </c>
      <c r="D243" s="42" t="s">
        <v>26</v>
      </c>
      <c r="E243" s="12">
        <v>146</v>
      </c>
      <c r="F243" s="13"/>
      <c r="G243" s="13"/>
      <c r="H243" s="13"/>
      <c r="I243" s="13">
        <f t="shared" si="36"/>
        <v>0</v>
      </c>
      <c r="J243" s="13">
        <f t="shared" si="37"/>
        <v>0</v>
      </c>
      <c r="K243" s="13">
        <f t="shared" si="38"/>
        <v>0</v>
      </c>
      <c r="L243" s="14">
        <f t="shared" si="39"/>
        <v>0</v>
      </c>
      <c r="O243" s="4"/>
    </row>
    <row r="244" spans="1:15" ht="25.5" x14ac:dyDescent="0.2">
      <c r="A244" s="56" t="s">
        <v>567</v>
      </c>
      <c r="B244" s="59" t="s">
        <v>1523</v>
      </c>
      <c r="C244" s="11" t="s">
        <v>568</v>
      </c>
      <c r="D244" s="42" t="s">
        <v>26</v>
      </c>
      <c r="E244" s="12">
        <v>5</v>
      </c>
      <c r="F244" s="13"/>
      <c r="G244" s="13"/>
      <c r="H244" s="13"/>
      <c r="I244" s="13">
        <f t="shared" si="36"/>
        <v>0</v>
      </c>
      <c r="J244" s="13">
        <f t="shared" si="37"/>
        <v>0</v>
      </c>
      <c r="K244" s="13">
        <f t="shared" si="38"/>
        <v>0</v>
      </c>
      <c r="L244" s="14">
        <f t="shared" si="39"/>
        <v>0</v>
      </c>
      <c r="O244" s="4"/>
    </row>
    <row r="245" spans="1:15" ht="25.5" x14ac:dyDescent="0.2">
      <c r="A245" s="56" t="s">
        <v>569</v>
      </c>
      <c r="B245" s="59" t="s">
        <v>1524</v>
      </c>
      <c r="C245" s="11" t="s">
        <v>570</v>
      </c>
      <c r="D245" s="42" t="s">
        <v>26</v>
      </c>
      <c r="E245" s="12">
        <v>20</v>
      </c>
      <c r="F245" s="13"/>
      <c r="G245" s="13"/>
      <c r="H245" s="13"/>
      <c r="I245" s="13">
        <f t="shared" si="36"/>
        <v>0</v>
      </c>
      <c r="J245" s="13">
        <f t="shared" si="37"/>
        <v>0</v>
      </c>
      <c r="K245" s="13">
        <f t="shared" si="38"/>
        <v>0</v>
      </c>
      <c r="L245" s="14">
        <f t="shared" si="39"/>
        <v>0</v>
      </c>
      <c r="O245" s="4"/>
    </row>
    <row r="246" spans="1:15" ht="51" x14ac:dyDescent="0.2">
      <c r="A246" s="56" t="s">
        <v>571</v>
      </c>
      <c r="B246" s="59" t="s">
        <v>572</v>
      </c>
      <c r="C246" s="11" t="s">
        <v>573</v>
      </c>
      <c r="D246" s="42" t="s">
        <v>15</v>
      </c>
      <c r="E246" s="12">
        <v>16</v>
      </c>
      <c r="F246" s="13"/>
      <c r="G246" s="13"/>
      <c r="H246" s="13"/>
      <c r="I246" s="13">
        <f t="shared" si="36"/>
        <v>0</v>
      </c>
      <c r="J246" s="13">
        <f t="shared" si="37"/>
        <v>0</v>
      </c>
      <c r="K246" s="13">
        <f t="shared" si="38"/>
        <v>0</v>
      </c>
      <c r="L246" s="14">
        <f t="shared" si="39"/>
        <v>0</v>
      </c>
      <c r="O246" s="4"/>
    </row>
    <row r="247" spans="1:15" ht="51" x14ac:dyDescent="0.2">
      <c r="A247" s="56" t="s">
        <v>574</v>
      </c>
      <c r="B247" s="59" t="s">
        <v>575</v>
      </c>
      <c r="C247" s="11" t="s">
        <v>576</v>
      </c>
      <c r="D247" s="42" t="s">
        <v>15</v>
      </c>
      <c r="E247" s="12">
        <v>4</v>
      </c>
      <c r="F247" s="13"/>
      <c r="G247" s="13"/>
      <c r="H247" s="13"/>
      <c r="I247" s="13">
        <f t="shared" si="36"/>
        <v>0</v>
      </c>
      <c r="J247" s="13">
        <f t="shared" si="37"/>
        <v>0</v>
      </c>
      <c r="K247" s="13">
        <f t="shared" si="38"/>
        <v>0</v>
      </c>
      <c r="L247" s="14">
        <f t="shared" si="39"/>
        <v>0</v>
      </c>
      <c r="O247" s="4"/>
    </row>
    <row r="248" spans="1:15" x14ac:dyDescent="0.2">
      <c r="A248" s="56"/>
      <c r="B248" s="59"/>
      <c r="C248" s="11"/>
      <c r="D248" s="42"/>
      <c r="E248" s="12"/>
      <c r="F248" s="13"/>
      <c r="G248" s="13"/>
      <c r="H248" s="13"/>
      <c r="I248" s="13"/>
      <c r="J248" s="13"/>
      <c r="K248" s="13"/>
      <c r="L248" s="14"/>
      <c r="O248" s="4"/>
    </row>
    <row r="249" spans="1:15" x14ac:dyDescent="0.2">
      <c r="A249" s="57" t="s">
        <v>577</v>
      </c>
      <c r="B249" s="61"/>
      <c r="C249" s="16" t="s">
        <v>1577</v>
      </c>
      <c r="D249" s="43"/>
      <c r="E249" s="17"/>
      <c r="F249" s="16"/>
      <c r="G249" s="16"/>
      <c r="H249" s="16"/>
      <c r="I249" s="16"/>
      <c r="J249" s="18">
        <f>SUM(J250:J254)</f>
        <v>0</v>
      </c>
      <c r="K249" s="18">
        <f>SUM(K250:K254)</f>
        <v>0</v>
      </c>
      <c r="L249" s="19">
        <f>SUM(L250:L254)</f>
        <v>0</v>
      </c>
      <c r="O249" s="4"/>
    </row>
    <row r="250" spans="1:15" ht="25.5" x14ac:dyDescent="0.2">
      <c r="A250" s="56" t="s">
        <v>578</v>
      </c>
      <c r="B250" s="59" t="s">
        <v>520</v>
      </c>
      <c r="C250" s="11" t="s">
        <v>521</v>
      </c>
      <c r="D250" s="42" t="s">
        <v>26</v>
      </c>
      <c r="E250" s="12">
        <v>250</v>
      </c>
      <c r="F250" s="13"/>
      <c r="G250" s="13"/>
      <c r="H250" s="13"/>
      <c r="I250" s="13">
        <f>TRUNC(F250 * (1 + 25.03 / 100), 2)</f>
        <v>0</v>
      </c>
      <c r="J250" s="13">
        <f>TRUNC(E250 * G250, 2)</f>
        <v>0</v>
      </c>
      <c r="K250" s="13">
        <f>L250 - J250</f>
        <v>0</v>
      </c>
      <c r="L250" s="14">
        <f>TRUNC(E250 * I250, 2)</f>
        <v>0</v>
      </c>
      <c r="O250" s="4"/>
    </row>
    <row r="251" spans="1:15" ht="25.5" x14ac:dyDescent="0.2">
      <c r="A251" s="56" t="s">
        <v>579</v>
      </c>
      <c r="B251" s="59" t="s">
        <v>523</v>
      </c>
      <c r="C251" s="11" t="s">
        <v>524</v>
      </c>
      <c r="D251" s="42" t="s">
        <v>15</v>
      </c>
      <c r="E251" s="12">
        <v>43</v>
      </c>
      <c r="F251" s="13"/>
      <c r="G251" s="13"/>
      <c r="H251" s="13"/>
      <c r="I251" s="13">
        <f>TRUNC(F251 * (1 + 25.03 / 100), 2)</f>
        <v>0</v>
      </c>
      <c r="J251" s="13">
        <f>TRUNC(E251 * G251, 2)</f>
        <v>0</v>
      </c>
      <c r="K251" s="13">
        <f>L251 - J251</f>
        <v>0</v>
      </c>
      <c r="L251" s="14">
        <f>TRUNC(E251 * I251, 2)</f>
        <v>0</v>
      </c>
      <c r="O251" s="4"/>
    </row>
    <row r="252" spans="1:15" ht="25.5" x14ac:dyDescent="0.2">
      <c r="A252" s="56" t="s">
        <v>580</v>
      </c>
      <c r="B252" s="59" t="s">
        <v>529</v>
      </c>
      <c r="C252" s="11" t="s">
        <v>530</v>
      </c>
      <c r="D252" s="42" t="s">
        <v>15</v>
      </c>
      <c r="E252" s="12">
        <v>22</v>
      </c>
      <c r="F252" s="13"/>
      <c r="G252" s="13"/>
      <c r="H252" s="13"/>
      <c r="I252" s="13">
        <f>TRUNC(F252 * (1 + 25.03 / 100), 2)</f>
        <v>0</v>
      </c>
      <c r="J252" s="13">
        <f>TRUNC(E252 * G252, 2)</f>
        <v>0</v>
      </c>
      <c r="K252" s="13">
        <f>L252 - J252</f>
        <v>0</v>
      </c>
      <c r="L252" s="14">
        <f>TRUNC(E252 * I252, 2)</f>
        <v>0</v>
      </c>
      <c r="O252" s="4"/>
    </row>
    <row r="253" spans="1:15" ht="25.5" x14ac:dyDescent="0.2">
      <c r="A253" s="56" t="s">
        <v>581</v>
      </c>
      <c r="B253" s="59" t="s">
        <v>582</v>
      </c>
      <c r="C253" s="11" t="s">
        <v>583</v>
      </c>
      <c r="D253" s="42" t="s">
        <v>15</v>
      </c>
      <c r="E253" s="12">
        <v>22</v>
      </c>
      <c r="F253" s="13"/>
      <c r="G253" s="13"/>
      <c r="H253" s="13"/>
      <c r="I253" s="13">
        <f>TRUNC(F253 * (1 + 25.03 / 100), 2)</f>
        <v>0</v>
      </c>
      <c r="J253" s="13">
        <f>TRUNC(E253 * G253, 2)</f>
        <v>0</v>
      </c>
      <c r="K253" s="13">
        <f>L253 - J253</f>
        <v>0</v>
      </c>
      <c r="L253" s="14">
        <f>TRUNC(E253 * I253, 2)</f>
        <v>0</v>
      </c>
      <c r="O253" s="4"/>
    </row>
    <row r="254" spans="1:15" x14ac:dyDescent="0.2">
      <c r="A254" s="56" t="s">
        <v>584</v>
      </c>
      <c r="B254" s="59" t="s">
        <v>585</v>
      </c>
      <c r="C254" s="11" t="s">
        <v>586</v>
      </c>
      <c r="D254" s="42" t="s">
        <v>15</v>
      </c>
      <c r="E254" s="12">
        <v>1</v>
      </c>
      <c r="F254" s="13"/>
      <c r="G254" s="13"/>
      <c r="H254" s="13"/>
      <c r="I254" s="13">
        <f>TRUNC(F254 * (1 + 25.03 / 100), 2)</f>
        <v>0</v>
      </c>
      <c r="J254" s="13">
        <f>TRUNC(E254 * G254, 2)</f>
        <v>0</v>
      </c>
      <c r="K254" s="13">
        <f>L254 - J254</f>
        <v>0</v>
      </c>
      <c r="L254" s="14">
        <f>TRUNC(E254 * I254, 2)</f>
        <v>0</v>
      </c>
      <c r="O254" s="4"/>
    </row>
    <row r="255" spans="1:15" x14ac:dyDescent="0.2">
      <c r="A255" s="56"/>
      <c r="B255" s="59"/>
      <c r="C255" s="11"/>
      <c r="D255" s="42"/>
      <c r="E255" s="12"/>
      <c r="F255" s="13"/>
      <c r="G255" s="13"/>
      <c r="H255" s="13"/>
      <c r="I255" s="13"/>
      <c r="J255" s="13"/>
      <c r="K255" s="13"/>
      <c r="L255" s="14"/>
      <c r="O255" s="4"/>
    </row>
    <row r="256" spans="1:15" x14ac:dyDescent="0.2">
      <c r="A256" s="57" t="s">
        <v>587</v>
      </c>
      <c r="B256" s="61"/>
      <c r="C256" s="16" t="s">
        <v>588</v>
      </c>
      <c r="D256" s="43"/>
      <c r="E256" s="17"/>
      <c r="F256" s="16"/>
      <c r="G256" s="16"/>
      <c r="H256" s="16"/>
      <c r="I256" s="16"/>
      <c r="J256" s="18">
        <f>SUM(J257:J269)</f>
        <v>0</v>
      </c>
      <c r="K256" s="18">
        <f>SUM(K257:K269)</f>
        <v>0</v>
      </c>
      <c r="L256" s="19">
        <f>SUM(L257:L269)</f>
        <v>0</v>
      </c>
      <c r="O256" s="4"/>
    </row>
    <row r="257" spans="1:15" ht="25.5" x14ac:dyDescent="0.2">
      <c r="A257" s="56" t="s">
        <v>589</v>
      </c>
      <c r="B257" s="59" t="s">
        <v>590</v>
      </c>
      <c r="C257" s="11" t="s">
        <v>591</v>
      </c>
      <c r="D257" s="42" t="s">
        <v>26</v>
      </c>
      <c r="E257" s="12">
        <v>36</v>
      </c>
      <c r="F257" s="13"/>
      <c r="G257" s="13"/>
      <c r="H257" s="13"/>
      <c r="I257" s="13">
        <f t="shared" ref="I257:I269" si="40">TRUNC(F257 * (1 + 25.03 / 100), 2)</f>
        <v>0</v>
      </c>
      <c r="J257" s="13">
        <f t="shared" ref="J257:J269" si="41">TRUNC(E257 * G257, 2)</f>
        <v>0</v>
      </c>
      <c r="K257" s="13">
        <f t="shared" ref="K257:K269" si="42">L257 - J257</f>
        <v>0</v>
      </c>
      <c r="L257" s="14">
        <f t="shared" ref="L257:L269" si="43">TRUNC(E257 * I257, 2)</f>
        <v>0</v>
      </c>
      <c r="O257" s="4"/>
    </row>
    <row r="258" spans="1:15" ht="25.5" x14ac:dyDescent="0.2">
      <c r="A258" s="56" t="s">
        <v>592</v>
      </c>
      <c r="B258" s="59" t="s">
        <v>593</v>
      </c>
      <c r="C258" s="11" t="s">
        <v>594</v>
      </c>
      <c r="D258" s="42" t="s">
        <v>26</v>
      </c>
      <c r="E258" s="12">
        <v>11</v>
      </c>
      <c r="F258" s="13"/>
      <c r="G258" s="13"/>
      <c r="H258" s="13"/>
      <c r="I258" s="13">
        <f t="shared" si="40"/>
        <v>0</v>
      </c>
      <c r="J258" s="13">
        <f t="shared" si="41"/>
        <v>0</v>
      </c>
      <c r="K258" s="13">
        <f t="shared" si="42"/>
        <v>0</v>
      </c>
      <c r="L258" s="14">
        <f t="shared" si="43"/>
        <v>0</v>
      </c>
      <c r="O258" s="4"/>
    </row>
    <row r="259" spans="1:15" ht="25.5" x14ac:dyDescent="0.2">
      <c r="A259" s="56" t="s">
        <v>595</v>
      </c>
      <c r="B259" s="59" t="s">
        <v>596</v>
      </c>
      <c r="C259" s="11" t="s">
        <v>597</v>
      </c>
      <c r="D259" s="42" t="s">
        <v>26</v>
      </c>
      <c r="E259" s="12">
        <v>54</v>
      </c>
      <c r="F259" s="13"/>
      <c r="G259" s="13"/>
      <c r="H259" s="13"/>
      <c r="I259" s="13">
        <f t="shared" si="40"/>
        <v>0</v>
      </c>
      <c r="J259" s="13">
        <f t="shared" si="41"/>
        <v>0</v>
      </c>
      <c r="K259" s="13">
        <f t="shared" si="42"/>
        <v>0</v>
      </c>
      <c r="L259" s="14">
        <f t="shared" si="43"/>
        <v>0</v>
      </c>
      <c r="O259" s="4"/>
    </row>
    <row r="260" spans="1:15" ht="26.25" customHeight="1" x14ac:dyDescent="0.2">
      <c r="A260" s="56" t="s">
        <v>598</v>
      </c>
      <c r="B260" s="59" t="s">
        <v>599</v>
      </c>
      <c r="C260" s="11" t="s">
        <v>600</v>
      </c>
      <c r="D260" s="42" t="s">
        <v>26</v>
      </c>
      <c r="E260" s="12">
        <v>6</v>
      </c>
      <c r="F260" s="13"/>
      <c r="G260" s="13"/>
      <c r="H260" s="13"/>
      <c r="I260" s="13">
        <f t="shared" si="40"/>
        <v>0</v>
      </c>
      <c r="J260" s="13">
        <f t="shared" si="41"/>
        <v>0</v>
      </c>
      <c r="K260" s="13">
        <f t="shared" si="42"/>
        <v>0</v>
      </c>
      <c r="L260" s="14">
        <f t="shared" si="43"/>
        <v>0</v>
      </c>
      <c r="O260" s="4"/>
    </row>
    <row r="261" spans="1:15" ht="25.5" x14ac:dyDescent="0.2">
      <c r="A261" s="56" t="s">
        <v>601</v>
      </c>
      <c r="B261" s="59" t="s">
        <v>602</v>
      </c>
      <c r="C261" s="11" t="s">
        <v>603</v>
      </c>
      <c r="D261" s="42" t="s">
        <v>26</v>
      </c>
      <c r="E261" s="12">
        <v>4</v>
      </c>
      <c r="F261" s="13"/>
      <c r="G261" s="13"/>
      <c r="H261" s="13"/>
      <c r="I261" s="13">
        <f t="shared" si="40"/>
        <v>0</v>
      </c>
      <c r="J261" s="13">
        <f t="shared" si="41"/>
        <v>0</v>
      </c>
      <c r="K261" s="13">
        <f t="shared" si="42"/>
        <v>0</v>
      </c>
      <c r="L261" s="14">
        <f t="shared" si="43"/>
        <v>0</v>
      </c>
      <c r="O261" s="4"/>
    </row>
    <row r="262" spans="1:15" ht="25.5" x14ac:dyDescent="0.2">
      <c r="A262" s="56" t="s">
        <v>604</v>
      </c>
      <c r="B262" s="59" t="s">
        <v>605</v>
      </c>
      <c r="C262" s="11" t="s">
        <v>606</v>
      </c>
      <c r="D262" s="42" t="s">
        <v>26</v>
      </c>
      <c r="E262" s="12">
        <v>18</v>
      </c>
      <c r="F262" s="13"/>
      <c r="G262" s="13"/>
      <c r="H262" s="13"/>
      <c r="I262" s="13">
        <f t="shared" si="40"/>
        <v>0</v>
      </c>
      <c r="J262" s="13">
        <f t="shared" si="41"/>
        <v>0</v>
      </c>
      <c r="K262" s="13">
        <f t="shared" si="42"/>
        <v>0</v>
      </c>
      <c r="L262" s="14">
        <f t="shared" si="43"/>
        <v>0</v>
      </c>
      <c r="O262" s="4"/>
    </row>
    <row r="263" spans="1:15" ht="25.5" x14ac:dyDescent="0.2">
      <c r="A263" s="56" t="s">
        <v>607</v>
      </c>
      <c r="B263" s="59" t="s">
        <v>608</v>
      </c>
      <c r="C263" s="11" t="s">
        <v>609</v>
      </c>
      <c r="D263" s="42" t="s">
        <v>26</v>
      </c>
      <c r="E263" s="12">
        <v>4</v>
      </c>
      <c r="F263" s="13"/>
      <c r="G263" s="13"/>
      <c r="H263" s="13"/>
      <c r="I263" s="13">
        <f t="shared" si="40"/>
        <v>0</v>
      </c>
      <c r="J263" s="13">
        <f t="shared" si="41"/>
        <v>0</v>
      </c>
      <c r="K263" s="13">
        <f t="shared" si="42"/>
        <v>0</v>
      </c>
      <c r="L263" s="14">
        <f t="shared" si="43"/>
        <v>0</v>
      </c>
      <c r="O263" s="4"/>
    </row>
    <row r="264" spans="1:15" x14ac:dyDescent="0.2">
      <c r="A264" s="56" t="s">
        <v>610</v>
      </c>
      <c r="B264" s="59" t="s">
        <v>611</v>
      </c>
      <c r="C264" s="11" t="s">
        <v>612</v>
      </c>
      <c r="D264" s="42" t="s">
        <v>35</v>
      </c>
      <c r="E264" s="12">
        <v>15</v>
      </c>
      <c r="F264" s="13"/>
      <c r="G264" s="13"/>
      <c r="H264" s="13"/>
      <c r="I264" s="13">
        <f t="shared" si="40"/>
        <v>0</v>
      </c>
      <c r="J264" s="13">
        <f t="shared" si="41"/>
        <v>0</v>
      </c>
      <c r="K264" s="13">
        <f t="shared" si="42"/>
        <v>0</v>
      </c>
      <c r="L264" s="14">
        <f t="shared" si="43"/>
        <v>0</v>
      </c>
      <c r="O264" s="4"/>
    </row>
    <row r="265" spans="1:15" x14ac:dyDescent="0.2">
      <c r="A265" s="56" t="s">
        <v>613</v>
      </c>
      <c r="B265" s="59" t="s">
        <v>614</v>
      </c>
      <c r="C265" s="11" t="s">
        <v>615</v>
      </c>
      <c r="D265" s="42" t="s">
        <v>35</v>
      </c>
      <c r="E265" s="12">
        <v>7</v>
      </c>
      <c r="F265" s="13"/>
      <c r="G265" s="13"/>
      <c r="H265" s="13"/>
      <c r="I265" s="13">
        <f t="shared" si="40"/>
        <v>0</v>
      </c>
      <c r="J265" s="13">
        <f t="shared" si="41"/>
        <v>0</v>
      </c>
      <c r="K265" s="13">
        <f t="shared" si="42"/>
        <v>0</v>
      </c>
      <c r="L265" s="14">
        <f t="shared" si="43"/>
        <v>0</v>
      </c>
      <c r="O265" s="4"/>
    </row>
    <row r="266" spans="1:15" x14ac:dyDescent="0.2">
      <c r="A266" s="56" t="s">
        <v>616</v>
      </c>
      <c r="B266" s="59" t="s">
        <v>617</v>
      </c>
      <c r="C266" s="11" t="s">
        <v>618</v>
      </c>
      <c r="D266" s="42" t="s">
        <v>35</v>
      </c>
      <c r="E266" s="12">
        <v>37</v>
      </c>
      <c r="F266" s="13"/>
      <c r="G266" s="13"/>
      <c r="H266" s="13"/>
      <c r="I266" s="13">
        <f t="shared" si="40"/>
        <v>0</v>
      </c>
      <c r="J266" s="13">
        <f t="shared" si="41"/>
        <v>0</v>
      </c>
      <c r="K266" s="13">
        <f t="shared" si="42"/>
        <v>0</v>
      </c>
      <c r="L266" s="14">
        <f t="shared" si="43"/>
        <v>0</v>
      </c>
      <c r="O266" s="4"/>
    </row>
    <row r="267" spans="1:15" ht="25.5" x14ac:dyDescent="0.2">
      <c r="A267" s="56" t="s">
        <v>619</v>
      </c>
      <c r="B267" s="59" t="s">
        <v>1525</v>
      </c>
      <c r="C267" s="11" t="s">
        <v>620</v>
      </c>
      <c r="D267" s="42" t="s">
        <v>15</v>
      </c>
      <c r="E267" s="12">
        <v>20</v>
      </c>
      <c r="F267" s="13"/>
      <c r="G267" s="13"/>
      <c r="H267" s="13"/>
      <c r="I267" s="13">
        <f t="shared" si="40"/>
        <v>0</v>
      </c>
      <c r="J267" s="13">
        <f t="shared" si="41"/>
        <v>0</v>
      </c>
      <c r="K267" s="13">
        <f t="shared" si="42"/>
        <v>0</v>
      </c>
      <c r="L267" s="14">
        <f t="shared" si="43"/>
        <v>0</v>
      </c>
      <c r="O267" s="4"/>
    </row>
    <row r="268" spans="1:15" ht="25.5" x14ac:dyDescent="0.2">
      <c r="A268" s="56" t="s">
        <v>621</v>
      </c>
      <c r="B268" s="59" t="s">
        <v>1526</v>
      </c>
      <c r="C268" s="11" t="s">
        <v>622</v>
      </c>
      <c r="D268" s="42" t="s">
        <v>15</v>
      </c>
      <c r="E268" s="12">
        <v>1</v>
      </c>
      <c r="F268" s="13"/>
      <c r="G268" s="13"/>
      <c r="H268" s="13"/>
      <c r="I268" s="13">
        <f t="shared" si="40"/>
        <v>0</v>
      </c>
      <c r="J268" s="13">
        <f t="shared" si="41"/>
        <v>0</v>
      </c>
      <c r="K268" s="13">
        <f t="shared" si="42"/>
        <v>0</v>
      </c>
      <c r="L268" s="14">
        <f t="shared" si="43"/>
        <v>0</v>
      </c>
      <c r="O268" s="4"/>
    </row>
    <row r="269" spans="1:15" ht="25.5" x14ac:dyDescent="0.2">
      <c r="A269" s="56" t="s">
        <v>623</v>
      </c>
      <c r="B269" s="59" t="s">
        <v>1527</v>
      </c>
      <c r="C269" s="11" t="s">
        <v>624</v>
      </c>
      <c r="D269" s="42" t="s">
        <v>15</v>
      </c>
      <c r="E269" s="12">
        <v>5</v>
      </c>
      <c r="F269" s="13"/>
      <c r="G269" s="13"/>
      <c r="H269" s="13"/>
      <c r="I269" s="13">
        <f t="shared" si="40"/>
        <v>0</v>
      </c>
      <c r="J269" s="13">
        <f t="shared" si="41"/>
        <v>0</v>
      </c>
      <c r="K269" s="13">
        <f t="shared" si="42"/>
        <v>0</v>
      </c>
      <c r="L269" s="14">
        <f t="shared" si="43"/>
        <v>0</v>
      </c>
      <c r="O269" s="4"/>
    </row>
    <row r="270" spans="1:15" x14ac:dyDescent="0.2">
      <c r="A270" s="56"/>
      <c r="B270" s="59"/>
      <c r="C270" s="11"/>
      <c r="D270" s="42"/>
      <c r="E270" s="12"/>
      <c r="F270" s="13"/>
      <c r="G270" s="13"/>
      <c r="H270" s="13"/>
      <c r="I270" s="13"/>
      <c r="J270" s="13"/>
      <c r="K270" s="13"/>
      <c r="L270" s="14"/>
      <c r="O270" s="4"/>
    </row>
    <row r="271" spans="1:15" x14ac:dyDescent="0.2">
      <c r="A271" s="57" t="s">
        <v>625</v>
      </c>
      <c r="B271" s="61"/>
      <c r="C271" s="16" t="s">
        <v>626</v>
      </c>
      <c r="D271" s="43"/>
      <c r="E271" s="17"/>
      <c r="F271" s="16"/>
      <c r="G271" s="16"/>
      <c r="H271" s="16"/>
      <c r="I271" s="16"/>
      <c r="J271" s="18">
        <f>SUM(J272:J284)</f>
        <v>0</v>
      </c>
      <c r="K271" s="18">
        <f>SUM(K272:K284)</f>
        <v>0</v>
      </c>
      <c r="L271" s="19">
        <f>SUM(L272:L284)</f>
        <v>0</v>
      </c>
      <c r="O271" s="4"/>
    </row>
    <row r="272" spans="1:15" ht="25.5" x14ac:dyDescent="0.2">
      <c r="A272" s="56" t="s">
        <v>627</v>
      </c>
      <c r="B272" s="59" t="s">
        <v>628</v>
      </c>
      <c r="C272" s="11" t="s">
        <v>629</v>
      </c>
      <c r="D272" s="42" t="s">
        <v>26</v>
      </c>
      <c r="E272" s="12">
        <v>69</v>
      </c>
      <c r="F272" s="13"/>
      <c r="G272" s="13"/>
      <c r="H272" s="13"/>
      <c r="I272" s="13">
        <f t="shared" ref="I272:I284" si="44">TRUNC(F272 * (1 + 25.03 / 100), 2)</f>
        <v>0</v>
      </c>
      <c r="J272" s="13">
        <f t="shared" ref="J272:J284" si="45">TRUNC(E272 * G272, 2)</f>
        <v>0</v>
      </c>
      <c r="K272" s="13">
        <f t="shared" ref="K272:K284" si="46">L272 - J272</f>
        <v>0</v>
      </c>
      <c r="L272" s="14">
        <f t="shared" ref="L272:L284" si="47">TRUNC(E272 * I272, 2)</f>
        <v>0</v>
      </c>
      <c r="O272" s="4"/>
    </row>
    <row r="273" spans="1:15" ht="25.5" x14ac:dyDescent="0.2">
      <c r="A273" s="56" t="s">
        <v>630</v>
      </c>
      <c r="B273" s="59" t="s">
        <v>631</v>
      </c>
      <c r="C273" s="11" t="s">
        <v>632</v>
      </c>
      <c r="D273" s="42" t="s">
        <v>26</v>
      </c>
      <c r="E273" s="12">
        <v>2</v>
      </c>
      <c r="F273" s="13"/>
      <c r="G273" s="13"/>
      <c r="H273" s="13"/>
      <c r="I273" s="13">
        <f t="shared" si="44"/>
        <v>0</v>
      </c>
      <c r="J273" s="13">
        <f t="shared" si="45"/>
        <v>0</v>
      </c>
      <c r="K273" s="13">
        <f t="shared" si="46"/>
        <v>0</v>
      </c>
      <c r="L273" s="14">
        <f t="shared" si="47"/>
        <v>0</v>
      </c>
      <c r="O273" s="4"/>
    </row>
    <row r="274" spans="1:15" ht="25.5" x14ac:dyDescent="0.2">
      <c r="A274" s="56" t="s">
        <v>633</v>
      </c>
      <c r="B274" s="59" t="s">
        <v>634</v>
      </c>
      <c r="C274" s="11" t="s">
        <v>635</v>
      </c>
      <c r="D274" s="42" t="s">
        <v>26</v>
      </c>
      <c r="E274" s="12">
        <v>5</v>
      </c>
      <c r="F274" s="13"/>
      <c r="G274" s="13"/>
      <c r="H274" s="13"/>
      <c r="I274" s="13">
        <f t="shared" si="44"/>
        <v>0</v>
      </c>
      <c r="J274" s="13">
        <f t="shared" si="45"/>
        <v>0</v>
      </c>
      <c r="K274" s="13">
        <f t="shared" si="46"/>
        <v>0</v>
      </c>
      <c r="L274" s="14">
        <f t="shared" si="47"/>
        <v>0</v>
      </c>
      <c r="O274" s="4"/>
    </row>
    <row r="275" spans="1:15" ht="25.5" x14ac:dyDescent="0.2">
      <c r="A275" s="56" t="s">
        <v>636</v>
      </c>
      <c r="B275" s="59" t="s">
        <v>637</v>
      </c>
      <c r="C275" s="11" t="s">
        <v>638</v>
      </c>
      <c r="D275" s="42" t="s">
        <v>26</v>
      </c>
      <c r="E275" s="12">
        <v>48</v>
      </c>
      <c r="F275" s="13"/>
      <c r="G275" s="13"/>
      <c r="H275" s="13"/>
      <c r="I275" s="13">
        <f t="shared" si="44"/>
        <v>0</v>
      </c>
      <c r="J275" s="13">
        <f t="shared" si="45"/>
        <v>0</v>
      </c>
      <c r="K275" s="13">
        <f t="shared" si="46"/>
        <v>0</v>
      </c>
      <c r="L275" s="14">
        <f t="shared" si="47"/>
        <v>0</v>
      </c>
      <c r="O275" s="4"/>
    </row>
    <row r="276" spans="1:15" ht="25.5" x14ac:dyDescent="0.2">
      <c r="A276" s="56" t="s">
        <v>639</v>
      </c>
      <c r="B276" s="59" t="s">
        <v>640</v>
      </c>
      <c r="C276" s="11" t="s">
        <v>641</v>
      </c>
      <c r="D276" s="42" t="s">
        <v>26</v>
      </c>
      <c r="E276" s="12">
        <v>18</v>
      </c>
      <c r="F276" s="13"/>
      <c r="G276" s="13"/>
      <c r="H276" s="13"/>
      <c r="I276" s="13">
        <f t="shared" si="44"/>
        <v>0</v>
      </c>
      <c r="J276" s="13">
        <f t="shared" si="45"/>
        <v>0</v>
      </c>
      <c r="K276" s="13">
        <f t="shared" si="46"/>
        <v>0</v>
      </c>
      <c r="L276" s="14">
        <f t="shared" si="47"/>
        <v>0</v>
      </c>
      <c r="O276" s="4"/>
    </row>
    <row r="277" spans="1:15" ht="25.5" x14ac:dyDescent="0.2">
      <c r="A277" s="56" t="s">
        <v>642</v>
      </c>
      <c r="B277" s="59" t="s">
        <v>643</v>
      </c>
      <c r="C277" s="11" t="s">
        <v>644</v>
      </c>
      <c r="D277" s="42" t="s">
        <v>26</v>
      </c>
      <c r="E277" s="12">
        <v>4</v>
      </c>
      <c r="F277" s="13"/>
      <c r="G277" s="13"/>
      <c r="H277" s="13"/>
      <c r="I277" s="13">
        <f t="shared" si="44"/>
        <v>0</v>
      </c>
      <c r="J277" s="13">
        <f t="shared" si="45"/>
        <v>0</v>
      </c>
      <c r="K277" s="13">
        <f t="shared" si="46"/>
        <v>0</v>
      </c>
      <c r="L277" s="14">
        <f t="shared" si="47"/>
        <v>0</v>
      </c>
      <c r="O277" s="4"/>
    </row>
    <row r="278" spans="1:15" ht="25.5" x14ac:dyDescent="0.2">
      <c r="A278" s="56" t="s">
        <v>645</v>
      </c>
      <c r="B278" s="59" t="s">
        <v>646</v>
      </c>
      <c r="C278" s="11" t="s">
        <v>647</v>
      </c>
      <c r="D278" s="42" t="s">
        <v>26</v>
      </c>
      <c r="E278" s="12">
        <v>4</v>
      </c>
      <c r="F278" s="13"/>
      <c r="G278" s="13"/>
      <c r="H278" s="13"/>
      <c r="I278" s="13">
        <f t="shared" si="44"/>
        <v>0</v>
      </c>
      <c r="J278" s="13">
        <f t="shared" si="45"/>
        <v>0</v>
      </c>
      <c r="K278" s="13">
        <f t="shared" si="46"/>
        <v>0</v>
      </c>
      <c r="L278" s="14">
        <f t="shared" si="47"/>
        <v>0</v>
      </c>
      <c r="O278" s="4"/>
    </row>
    <row r="279" spans="1:15" ht="25.5" x14ac:dyDescent="0.2">
      <c r="A279" s="56" t="s">
        <v>648</v>
      </c>
      <c r="B279" s="59" t="s">
        <v>649</v>
      </c>
      <c r="C279" s="11" t="s">
        <v>650</v>
      </c>
      <c r="D279" s="42" t="s">
        <v>26</v>
      </c>
      <c r="E279" s="12">
        <v>20</v>
      </c>
      <c r="F279" s="13"/>
      <c r="G279" s="13"/>
      <c r="H279" s="13"/>
      <c r="I279" s="13">
        <f t="shared" si="44"/>
        <v>0</v>
      </c>
      <c r="J279" s="13">
        <f t="shared" si="45"/>
        <v>0</v>
      </c>
      <c r="K279" s="13">
        <f t="shared" si="46"/>
        <v>0</v>
      </c>
      <c r="L279" s="14">
        <f t="shared" si="47"/>
        <v>0</v>
      </c>
      <c r="O279" s="4"/>
    </row>
    <row r="280" spans="1:15" ht="25.5" x14ac:dyDescent="0.2">
      <c r="A280" s="56" t="s">
        <v>651</v>
      </c>
      <c r="B280" s="59" t="s">
        <v>652</v>
      </c>
      <c r="C280" s="11" t="s">
        <v>653</v>
      </c>
      <c r="D280" s="42" t="s">
        <v>26</v>
      </c>
      <c r="E280" s="12">
        <v>25</v>
      </c>
      <c r="F280" s="13"/>
      <c r="G280" s="13"/>
      <c r="H280" s="13"/>
      <c r="I280" s="13">
        <f t="shared" si="44"/>
        <v>0</v>
      </c>
      <c r="J280" s="13">
        <f t="shared" si="45"/>
        <v>0</v>
      </c>
      <c r="K280" s="13">
        <f t="shared" si="46"/>
        <v>0</v>
      </c>
      <c r="L280" s="14">
        <f t="shared" si="47"/>
        <v>0</v>
      </c>
      <c r="O280" s="4"/>
    </row>
    <row r="281" spans="1:15" ht="25.5" x14ac:dyDescent="0.2">
      <c r="A281" s="56" t="s">
        <v>654</v>
      </c>
      <c r="B281" s="59" t="s">
        <v>655</v>
      </c>
      <c r="C281" s="11" t="s">
        <v>656</v>
      </c>
      <c r="D281" s="42" t="s">
        <v>26</v>
      </c>
      <c r="E281" s="12">
        <v>8</v>
      </c>
      <c r="F281" s="13"/>
      <c r="G281" s="13"/>
      <c r="H281" s="13"/>
      <c r="I281" s="13">
        <f t="shared" si="44"/>
        <v>0</v>
      </c>
      <c r="J281" s="13">
        <f t="shared" si="45"/>
        <v>0</v>
      </c>
      <c r="K281" s="13">
        <f t="shared" si="46"/>
        <v>0</v>
      </c>
      <c r="L281" s="14">
        <f t="shared" si="47"/>
        <v>0</v>
      </c>
      <c r="O281" s="4"/>
    </row>
    <row r="282" spans="1:15" ht="25.5" x14ac:dyDescent="0.2">
      <c r="A282" s="56" t="s">
        <v>657</v>
      </c>
      <c r="B282" s="59" t="s">
        <v>658</v>
      </c>
      <c r="C282" s="11" t="s">
        <v>659</v>
      </c>
      <c r="D282" s="42" t="s">
        <v>26</v>
      </c>
      <c r="E282" s="12">
        <v>15</v>
      </c>
      <c r="F282" s="13"/>
      <c r="G282" s="13"/>
      <c r="H282" s="13"/>
      <c r="I282" s="13">
        <f t="shared" si="44"/>
        <v>0</v>
      </c>
      <c r="J282" s="13">
        <f t="shared" si="45"/>
        <v>0</v>
      </c>
      <c r="K282" s="13">
        <f t="shared" si="46"/>
        <v>0</v>
      </c>
      <c r="L282" s="14">
        <f t="shared" si="47"/>
        <v>0</v>
      </c>
      <c r="O282" s="4"/>
    </row>
    <row r="283" spans="1:15" ht="25.5" x14ac:dyDescent="0.2">
      <c r="A283" s="56" t="s">
        <v>660</v>
      </c>
      <c r="B283" s="59" t="s">
        <v>661</v>
      </c>
      <c r="C283" s="11" t="s">
        <v>662</v>
      </c>
      <c r="D283" s="42" t="s">
        <v>26</v>
      </c>
      <c r="E283" s="12">
        <v>7</v>
      </c>
      <c r="F283" s="13"/>
      <c r="G283" s="13"/>
      <c r="H283" s="13"/>
      <c r="I283" s="13">
        <f t="shared" si="44"/>
        <v>0</v>
      </c>
      <c r="J283" s="13">
        <f t="shared" si="45"/>
        <v>0</v>
      </c>
      <c r="K283" s="13">
        <f t="shared" si="46"/>
        <v>0</v>
      </c>
      <c r="L283" s="14">
        <f t="shared" si="47"/>
        <v>0</v>
      </c>
      <c r="O283" s="4"/>
    </row>
    <row r="284" spans="1:15" ht="25.5" x14ac:dyDescent="0.2">
      <c r="A284" s="56" t="s">
        <v>663</v>
      </c>
      <c r="B284" s="59" t="s">
        <v>664</v>
      </c>
      <c r="C284" s="11" t="s">
        <v>665</v>
      </c>
      <c r="D284" s="42" t="s">
        <v>15</v>
      </c>
      <c r="E284" s="12">
        <v>61</v>
      </c>
      <c r="F284" s="13"/>
      <c r="G284" s="13"/>
      <c r="H284" s="13"/>
      <c r="I284" s="13">
        <f t="shared" si="44"/>
        <v>0</v>
      </c>
      <c r="J284" s="13">
        <f t="shared" si="45"/>
        <v>0</v>
      </c>
      <c r="K284" s="13">
        <f t="shared" si="46"/>
        <v>0</v>
      </c>
      <c r="L284" s="14">
        <f t="shared" si="47"/>
        <v>0</v>
      </c>
      <c r="O284" s="4"/>
    </row>
    <row r="285" spans="1:15" x14ac:dyDescent="0.2">
      <c r="A285" s="56"/>
      <c r="B285" s="59"/>
      <c r="C285" s="11"/>
      <c r="D285" s="42"/>
      <c r="E285" s="12"/>
      <c r="F285" s="13"/>
      <c r="G285" s="13"/>
      <c r="H285" s="13"/>
      <c r="I285" s="13"/>
      <c r="J285" s="13"/>
      <c r="K285" s="13"/>
      <c r="L285" s="14"/>
      <c r="O285" s="4"/>
    </row>
    <row r="286" spans="1:15" x14ac:dyDescent="0.2">
      <c r="A286" s="57" t="s">
        <v>666</v>
      </c>
      <c r="B286" s="61"/>
      <c r="C286" s="16" t="s">
        <v>667</v>
      </c>
      <c r="D286" s="43"/>
      <c r="E286" s="17"/>
      <c r="F286" s="16"/>
      <c r="G286" s="16"/>
      <c r="H286" s="16"/>
      <c r="I286" s="16"/>
      <c r="J286" s="18">
        <f>SUM(J287:J307)</f>
        <v>0</v>
      </c>
      <c r="K286" s="18">
        <f>SUM(K287:K307)</f>
        <v>0</v>
      </c>
      <c r="L286" s="19">
        <f>SUM(L287:L307)</f>
        <v>0</v>
      </c>
      <c r="O286" s="4"/>
    </row>
    <row r="287" spans="1:15" ht="38.25" x14ac:dyDescent="0.2">
      <c r="A287" s="56" t="s">
        <v>668</v>
      </c>
      <c r="B287" s="59" t="s">
        <v>669</v>
      </c>
      <c r="C287" s="11" t="s">
        <v>670</v>
      </c>
      <c r="D287" s="42" t="s">
        <v>26</v>
      </c>
      <c r="E287" s="12">
        <v>7</v>
      </c>
      <c r="F287" s="13"/>
      <c r="G287" s="13"/>
      <c r="H287" s="13"/>
      <c r="I287" s="13">
        <f t="shared" ref="I287:I307" si="48">TRUNC(F287 * (1 + 25.03 / 100), 2)</f>
        <v>0</v>
      </c>
      <c r="J287" s="13">
        <f t="shared" ref="J287:J307" si="49">TRUNC(E287 * G287, 2)</f>
        <v>0</v>
      </c>
      <c r="K287" s="13">
        <f t="shared" ref="K287:K307" si="50">L287 - J287</f>
        <v>0</v>
      </c>
      <c r="L287" s="14">
        <f t="shared" ref="L287:L307" si="51">TRUNC(E287 * I287, 2)</f>
        <v>0</v>
      </c>
      <c r="O287" s="4"/>
    </row>
    <row r="288" spans="1:15" ht="38.25" x14ac:dyDescent="0.2">
      <c r="A288" s="56" t="s">
        <v>671</v>
      </c>
      <c r="B288" s="59" t="s">
        <v>672</v>
      </c>
      <c r="C288" s="11" t="s">
        <v>673</v>
      </c>
      <c r="D288" s="42" t="s">
        <v>26</v>
      </c>
      <c r="E288" s="12">
        <v>44</v>
      </c>
      <c r="F288" s="13"/>
      <c r="G288" s="13"/>
      <c r="H288" s="13"/>
      <c r="I288" s="13">
        <f t="shared" si="48"/>
        <v>0</v>
      </c>
      <c r="J288" s="13">
        <f t="shared" si="49"/>
        <v>0</v>
      </c>
      <c r="K288" s="13">
        <f t="shared" si="50"/>
        <v>0</v>
      </c>
      <c r="L288" s="14">
        <f t="shared" si="51"/>
        <v>0</v>
      </c>
      <c r="O288" s="4"/>
    </row>
    <row r="289" spans="1:15" ht="25.5" x14ac:dyDescent="0.2">
      <c r="A289" s="56" t="s">
        <v>674</v>
      </c>
      <c r="B289" s="59" t="s">
        <v>675</v>
      </c>
      <c r="C289" s="11" t="s">
        <v>676</v>
      </c>
      <c r="D289" s="42" t="s">
        <v>26</v>
      </c>
      <c r="E289" s="12">
        <v>3</v>
      </c>
      <c r="F289" s="13"/>
      <c r="G289" s="13"/>
      <c r="H289" s="13"/>
      <c r="I289" s="13">
        <f t="shared" si="48"/>
        <v>0</v>
      </c>
      <c r="J289" s="13">
        <f t="shared" si="49"/>
        <v>0</v>
      </c>
      <c r="K289" s="13">
        <f t="shared" si="50"/>
        <v>0</v>
      </c>
      <c r="L289" s="14">
        <f t="shared" si="51"/>
        <v>0</v>
      </c>
      <c r="O289" s="4"/>
    </row>
    <row r="290" spans="1:15" ht="38.25" x14ac:dyDescent="0.2">
      <c r="A290" s="56" t="s">
        <v>677</v>
      </c>
      <c r="B290" s="59" t="s">
        <v>678</v>
      </c>
      <c r="C290" s="11" t="s">
        <v>679</v>
      </c>
      <c r="D290" s="42" t="s">
        <v>26</v>
      </c>
      <c r="E290" s="12">
        <v>297</v>
      </c>
      <c r="F290" s="13"/>
      <c r="G290" s="13"/>
      <c r="H290" s="13"/>
      <c r="I290" s="13">
        <f t="shared" si="48"/>
        <v>0</v>
      </c>
      <c r="J290" s="13">
        <f t="shared" si="49"/>
        <v>0</v>
      </c>
      <c r="K290" s="13">
        <f t="shared" si="50"/>
        <v>0</v>
      </c>
      <c r="L290" s="14">
        <f t="shared" si="51"/>
        <v>0</v>
      </c>
      <c r="O290" s="4"/>
    </row>
    <row r="291" spans="1:15" ht="38.25" x14ac:dyDescent="0.2">
      <c r="A291" s="56" t="s">
        <v>680</v>
      </c>
      <c r="B291" s="59" t="s">
        <v>681</v>
      </c>
      <c r="C291" s="11" t="s">
        <v>682</v>
      </c>
      <c r="D291" s="42" t="s">
        <v>15</v>
      </c>
      <c r="E291" s="12">
        <v>4</v>
      </c>
      <c r="F291" s="13"/>
      <c r="G291" s="13"/>
      <c r="H291" s="13"/>
      <c r="I291" s="13">
        <f t="shared" si="48"/>
        <v>0</v>
      </c>
      <c r="J291" s="13">
        <f t="shared" si="49"/>
        <v>0</v>
      </c>
      <c r="K291" s="13">
        <f t="shared" si="50"/>
        <v>0</v>
      </c>
      <c r="L291" s="14">
        <f t="shared" si="51"/>
        <v>0</v>
      </c>
      <c r="O291" s="4"/>
    </row>
    <row r="292" spans="1:15" ht="25.5" x14ac:dyDescent="0.2">
      <c r="A292" s="56" t="s">
        <v>683</v>
      </c>
      <c r="B292" s="59" t="s">
        <v>684</v>
      </c>
      <c r="C292" s="11" t="s">
        <v>685</v>
      </c>
      <c r="D292" s="42" t="s">
        <v>15</v>
      </c>
      <c r="E292" s="12">
        <v>1</v>
      </c>
      <c r="F292" s="13"/>
      <c r="G292" s="13"/>
      <c r="H292" s="13"/>
      <c r="I292" s="13">
        <f t="shared" si="48"/>
        <v>0</v>
      </c>
      <c r="J292" s="13">
        <f t="shared" si="49"/>
        <v>0</v>
      </c>
      <c r="K292" s="13">
        <f t="shared" si="50"/>
        <v>0</v>
      </c>
      <c r="L292" s="14">
        <f t="shared" si="51"/>
        <v>0</v>
      </c>
      <c r="O292" s="4"/>
    </row>
    <row r="293" spans="1:15" ht="25.5" x14ac:dyDescent="0.2">
      <c r="A293" s="56" t="s">
        <v>686</v>
      </c>
      <c r="B293" s="59" t="s">
        <v>687</v>
      </c>
      <c r="C293" s="11" t="s">
        <v>688</v>
      </c>
      <c r="D293" s="42" t="s">
        <v>15</v>
      </c>
      <c r="E293" s="12">
        <v>10</v>
      </c>
      <c r="F293" s="13"/>
      <c r="G293" s="13"/>
      <c r="H293" s="13"/>
      <c r="I293" s="13">
        <f t="shared" si="48"/>
        <v>0</v>
      </c>
      <c r="J293" s="13">
        <f t="shared" si="49"/>
        <v>0</v>
      </c>
      <c r="K293" s="13">
        <f t="shared" si="50"/>
        <v>0</v>
      </c>
      <c r="L293" s="14">
        <f t="shared" si="51"/>
        <v>0</v>
      </c>
      <c r="O293" s="4"/>
    </row>
    <row r="294" spans="1:15" ht="25.5" x14ac:dyDescent="0.2">
      <c r="A294" s="56" t="s">
        <v>689</v>
      </c>
      <c r="B294" s="59" t="s">
        <v>690</v>
      </c>
      <c r="C294" s="11" t="s">
        <v>691</v>
      </c>
      <c r="D294" s="42" t="s">
        <v>15</v>
      </c>
      <c r="E294" s="12">
        <v>2</v>
      </c>
      <c r="F294" s="13"/>
      <c r="G294" s="13"/>
      <c r="H294" s="13"/>
      <c r="I294" s="13">
        <f t="shared" si="48"/>
        <v>0</v>
      </c>
      <c r="J294" s="13">
        <f t="shared" si="49"/>
        <v>0</v>
      </c>
      <c r="K294" s="13">
        <f t="shared" si="50"/>
        <v>0</v>
      </c>
      <c r="L294" s="14">
        <f t="shared" si="51"/>
        <v>0</v>
      </c>
      <c r="O294" s="4"/>
    </row>
    <row r="295" spans="1:15" ht="25.5" x14ac:dyDescent="0.2">
      <c r="A295" s="56" t="s">
        <v>692</v>
      </c>
      <c r="B295" s="59" t="s">
        <v>693</v>
      </c>
      <c r="C295" s="11" t="s">
        <v>694</v>
      </c>
      <c r="D295" s="42" t="s">
        <v>15</v>
      </c>
      <c r="E295" s="12">
        <v>10</v>
      </c>
      <c r="F295" s="13"/>
      <c r="G295" s="13"/>
      <c r="H295" s="13"/>
      <c r="I295" s="13">
        <f t="shared" si="48"/>
        <v>0</v>
      </c>
      <c r="J295" s="13">
        <f t="shared" si="49"/>
        <v>0</v>
      </c>
      <c r="K295" s="13">
        <f t="shared" si="50"/>
        <v>0</v>
      </c>
      <c r="L295" s="14">
        <f t="shared" si="51"/>
        <v>0</v>
      </c>
      <c r="O295" s="4"/>
    </row>
    <row r="296" spans="1:15" ht="25.5" x14ac:dyDescent="0.2">
      <c r="A296" s="56" t="s">
        <v>695</v>
      </c>
      <c r="B296" s="59" t="s">
        <v>696</v>
      </c>
      <c r="C296" s="11" t="s">
        <v>697</v>
      </c>
      <c r="D296" s="42" t="s">
        <v>15</v>
      </c>
      <c r="E296" s="12">
        <v>2</v>
      </c>
      <c r="F296" s="13"/>
      <c r="G296" s="13"/>
      <c r="H296" s="13"/>
      <c r="I296" s="13">
        <f t="shared" si="48"/>
        <v>0</v>
      </c>
      <c r="J296" s="13">
        <f t="shared" si="49"/>
        <v>0</v>
      </c>
      <c r="K296" s="13">
        <f t="shared" si="50"/>
        <v>0</v>
      </c>
      <c r="L296" s="14">
        <f t="shared" si="51"/>
        <v>0</v>
      </c>
      <c r="O296" s="4"/>
    </row>
    <row r="297" spans="1:15" ht="25.5" x14ac:dyDescent="0.2">
      <c r="A297" s="56" t="s">
        <v>698</v>
      </c>
      <c r="B297" s="59" t="s">
        <v>699</v>
      </c>
      <c r="C297" s="11" t="s">
        <v>700</v>
      </c>
      <c r="D297" s="42" t="s">
        <v>15</v>
      </c>
      <c r="E297" s="12">
        <v>2</v>
      </c>
      <c r="F297" s="13"/>
      <c r="G297" s="13"/>
      <c r="H297" s="13"/>
      <c r="I297" s="13">
        <f t="shared" si="48"/>
        <v>0</v>
      </c>
      <c r="J297" s="13">
        <f t="shared" si="49"/>
        <v>0</v>
      </c>
      <c r="K297" s="13">
        <f t="shared" si="50"/>
        <v>0</v>
      </c>
      <c r="L297" s="14">
        <f t="shared" si="51"/>
        <v>0</v>
      </c>
      <c r="O297" s="4"/>
    </row>
    <row r="298" spans="1:15" x14ac:dyDescent="0.2">
      <c r="A298" s="56" t="s">
        <v>701</v>
      </c>
      <c r="B298" s="59" t="s">
        <v>702</v>
      </c>
      <c r="C298" s="11" t="s">
        <v>703</v>
      </c>
      <c r="D298" s="42" t="s">
        <v>15</v>
      </c>
      <c r="E298" s="12">
        <v>27</v>
      </c>
      <c r="F298" s="13"/>
      <c r="G298" s="13"/>
      <c r="H298" s="13"/>
      <c r="I298" s="13">
        <f t="shared" si="48"/>
        <v>0</v>
      </c>
      <c r="J298" s="13">
        <f t="shared" si="49"/>
        <v>0</v>
      </c>
      <c r="K298" s="13">
        <f t="shared" si="50"/>
        <v>0</v>
      </c>
      <c r="L298" s="14">
        <f t="shared" si="51"/>
        <v>0</v>
      </c>
      <c r="O298" s="4"/>
    </row>
    <row r="299" spans="1:15" x14ac:dyDescent="0.2">
      <c r="A299" s="56" t="s">
        <v>704</v>
      </c>
      <c r="B299" s="59" t="s">
        <v>705</v>
      </c>
      <c r="C299" s="11" t="s">
        <v>706</v>
      </c>
      <c r="D299" s="42" t="s">
        <v>15</v>
      </c>
      <c r="E299" s="12">
        <v>13</v>
      </c>
      <c r="F299" s="13"/>
      <c r="G299" s="13"/>
      <c r="H299" s="13"/>
      <c r="I299" s="13">
        <f t="shared" si="48"/>
        <v>0</v>
      </c>
      <c r="J299" s="13">
        <f t="shared" si="49"/>
        <v>0</v>
      </c>
      <c r="K299" s="13">
        <f t="shared" si="50"/>
        <v>0</v>
      </c>
      <c r="L299" s="14">
        <f t="shared" si="51"/>
        <v>0</v>
      </c>
      <c r="O299" s="4"/>
    </row>
    <row r="300" spans="1:15" x14ac:dyDescent="0.2">
      <c r="A300" s="56" t="s">
        <v>707</v>
      </c>
      <c r="B300" s="59" t="s">
        <v>708</v>
      </c>
      <c r="C300" s="11" t="s">
        <v>709</v>
      </c>
      <c r="D300" s="42" t="s">
        <v>15</v>
      </c>
      <c r="E300" s="12">
        <v>1</v>
      </c>
      <c r="F300" s="13"/>
      <c r="G300" s="13"/>
      <c r="H300" s="13"/>
      <c r="I300" s="13">
        <f t="shared" si="48"/>
        <v>0</v>
      </c>
      <c r="J300" s="13">
        <f t="shared" si="49"/>
        <v>0</v>
      </c>
      <c r="K300" s="13">
        <f t="shared" si="50"/>
        <v>0</v>
      </c>
      <c r="L300" s="14">
        <f t="shared" si="51"/>
        <v>0</v>
      </c>
      <c r="O300" s="4"/>
    </row>
    <row r="301" spans="1:15" x14ac:dyDescent="0.2">
      <c r="A301" s="56" t="s">
        <v>710</v>
      </c>
      <c r="B301" s="59" t="s">
        <v>711</v>
      </c>
      <c r="C301" s="11" t="s">
        <v>712</v>
      </c>
      <c r="D301" s="42" t="s">
        <v>15</v>
      </c>
      <c r="E301" s="12">
        <v>4</v>
      </c>
      <c r="F301" s="13"/>
      <c r="G301" s="13"/>
      <c r="H301" s="13"/>
      <c r="I301" s="13">
        <f t="shared" si="48"/>
        <v>0</v>
      </c>
      <c r="J301" s="13">
        <f t="shared" si="49"/>
        <v>0</v>
      </c>
      <c r="K301" s="13">
        <f t="shared" si="50"/>
        <v>0</v>
      </c>
      <c r="L301" s="14">
        <f t="shared" si="51"/>
        <v>0</v>
      </c>
      <c r="O301" s="4"/>
    </row>
    <row r="302" spans="1:15" ht="25.5" x14ac:dyDescent="0.2">
      <c r="A302" s="56" t="s">
        <v>713</v>
      </c>
      <c r="B302" s="59" t="s">
        <v>1528</v>
      </c>
      <c r="C302" s="11" t="s">
        <v>714</v>
      </c>
      <c r="D302" s="42" t="s">
        <v>15</v>
      </c>
      <c r="E302" s="12">
        <v>73</v>
      </c>
      <c r="F302" s="13"/>
      <c r="G302" s="13"/>
      <c r="H302" s="13"/>
      <c r="I302" s="13">
        <f t="shared" si="48"/>
        <v>0</v>
      </c>
      <c r="J302" s="13">
        <f t="shared" si="49"/>
        <v>0</v>
      </c>
      <c r="K302" s="13">
        <f t="shared" si="50"/>
        <v>0</v>
      </c>
      <c r="L302" s="14">
        <f t="shared" si="51"/>
        <v>0</v>
      </c>
      <c r="O302" s="4"/>
    </row>
    <row r="303" spans="1:15" ht="63.75" x14ac:dyDescent="0.2">
      <c r="A303" s="56" t="s">
        <v>715</v>
      </c>
      <c r="B303" s="59" t="s">
        <v>716</v>
      </c>
      <c r="C303" s="11" t="s">
        <v>717</v>
      </c>
      <c r="D303" s="42" t="s">
        <v>15</v>
      </c>
      <c r="E303" s="12">
        <v>1</v>
      </c>
      <c r="F303" s="13"/>
      <c r="G303" s="13"/>
      <c r="H303" s="13"/>
      <c r="I303" s="13">
        <f t="shared" si="48"/>
        <v>0</v>
      </c>
      <c r="J303" s="13">
        <f t="shared" si="49"/>
        <v>0</v>
      </c>
      <c r="K303" s="13">
        <f t="shared" si="50"/>
        <v>0</v>
      </c>
      <c r="L303" s="14">
        <f t="shared" si="51"/>
        <v>0</v>
      </c>
      <c r="O303" s="4"/>
    </row>
    <row r="304" spans="1:15" ht="25.5" x14ac:dyDescent="0.2">
      <c r="A304" s="56" t="s">
        <v>718</v>
      </c>
      <c r="B304" s="59" t="s">
        <v>719</v>
      </c>
      <c r="C304" s="11" t="s">
        <v>720</v>
      </c>
      <c r="D304" s="42" t="s">
        <v>15</v>
      </c>
      <c r="E304" s="12">
        <v>1</v>
      </c>
      <c r="F304" s="13"/>
      <c r="G304" s="13"/>
      <c r="H304" s="13"/>
      <c r="I304" s="13">
        <f t="shared" si="48"/>
        <v>0</v>
      </c>
      <c r="J304" s="13">
        <f t="shared" si="49"/>
        <v>0</v>
      </c>
      <c r="K304" s="13">
        <f t="shared" si="50"/>
        <v>0</v>
      </c>
      <c r="L304" s="14">
        <f t="shared" si="51"/>
        <v>0</v>
      </c>
      <c r="O304" s="4"/>
    </row>
    <row r="305" spans="1:15" ht="38.25" x14ac:dyDescent="0.2">
      <c r="A305" s="56" t="s">
        <v>721</v>
      </c>
      <c r="B305" s="59" t="s">
        <v>722</v>
      </c>
      <c r="C305" s="11" t="s">
        <v>723</v>
      </c>
      <c r="D305" s="42" t="s">
        <v>15</v>
      </c>
      <c r="E305" s="12">
        <v>3</v>
      </c>
      <c r="F305" s="13"/>
      <c r="G305" s="13"/>
      <c r="H305" s="13"/>
      <c r="I305" s="13">
        <f t="shared" si="48"/>
        <v>0</v>
      </c>
      <c r="J305" s="13">
        <f t="shared" si="49"/>
        <v>0</v>
      </c>
      <c r="K305" s="13">
        <f t="shared" si="50"/>
        <v>0</v>
      </c>
      <c r="L305" s="14">
        <f t="shared" si="51"/>
        <v>0</v>
      </c>
      <c r="O305" s="4"/>
    </row>
    <row r="306" spans="1:15" ht="38.25" x14ac:dyDescent="0.2">
      <c r="A306" s="56" t="s">
        <v>724</v>
      </c>
      <c r="B306" s="59" t="s">
        <v>725</v>
      </c>
      <c r="C306" s="11" t="s">
        <v>726</v>
      </c>
      <c r="D306" s="42" t="s">
        <v>15</v>
      </c>
      <c r="E306" s="12">
        <v>35</v>
      </c>
      <c r="F306" s="13"/>
      <c r="G306" s="13"/>
      <c r="H306" s="13"/>
      <c r="I306" s="13">
        <f t="shared" si="48"/>
        <v>0</v>
      </c>
      <c r="J306" s="13">
        <f t="shared" si="49"/>
        <v>0</v>
      </c>
      <c r="K306" s="13">
        <f t="shared" si="50"/>
        <v>0</v>
      </c>
      <c r="L306" s="14">
        <f t="shared" si="51"/>
        <v>0</v>
      </c>
      <c r="O306" s="4"/>
    </row>
    <row r="307" spans="1:15" ht="38.25" x14ac:dyDescent="0.2">
      <c r="A307" s="56" t="s">
        <v>727</v>
      </c>
      <c r="B307" s="59" t="s">
        <v>728</v>
      </c>
      <c r="C307" s="11" t="s">
        <v>729</v>
      </c>
      <c r="D307" s="42" t="s">
        <v>15</v>
      </c>
      <c r="E307" s="12">
        <v>63</v>
      </c>
      <c r="F307" s="13"/>
      <c r="G307" s="13"/>
      <c r="H307" s="13"/>
      <c r="I307" s="13">
        <f t="shared" si="48"/>
        <v>0</v>
      </c>
      <c r="J307" s="13">
        <f t="shared" si="49"/>
        <v>0</v>
      </c>
      <c r="K307" s="13">
        <f t="shared" si="50"/>
        <v>0</v>
      </c>
      <c r="L307" s="14">
        <f t="shared" si="51"/>
        <v>0</v>
      </c>
      <c r="O307" s="4"/>
    </row>
    <row r="308" spans="1:15" x14ac:dyDescent="0.2">
      <c r="A308" s="56"/>
      <c r="B308" s="59"/>
      <c r="C308" s="11"/>
      <c r="D308" s="42"/>
      <c r="E308" s="12"/>
      <c r="F308" s="13"/>
      <c r="G308" s="13"/>
      <c r="H308" s="13"/>
      <c r="I308" s="13"/>
      <c r="J308" s="13"/>
      <c r="K308" s="13"/>
      <c r="L308" s="14"/>
      <c r="O308" s="4"/>
    </row>
    <row r="309" spans="1:15" x14ac:dyDescent="0.2">
      <c r="A309" s="57" t="s">
        <v>730</v>
      </c>
      <c r="B309" s="61"/>
      <c r="C309" s="16" t="s">
        <v>731</v>
      </c>
      <c r="D309" s="43"/>
      <c r="E309" s="17"/>
      <c r="F309" s="16"/>
      <c r="G309" s="16"/>
      <c r="H309" s="16"/>
      <c r="I309" s="16"/>
      <c r="J309" s="18">
        <f>SUM(J310:J314)</f>
        <v>0</v>
      </c>
      <c r="K309" s="18">
        <f>SUM(K310:K314)</f>
        <v>0</v>
      </c>
      <c r="L309" s="19">
        <f>SUM(L310:L314)</f>
        <v>0</v>
      </c>
      <c r="O309" s="4"/>
    </row>
    <row r="310" spans="1:15" ht="25.5" x14ac:dyDescent="0.2">
      <c r="A310" s="56" t="s">
        <v>732</v>
      </c>
      <c r="B310" s="59" t="s">
        <v>733</v>
      </c>
      <c r="C310" s="11" t="s">
        <v>734</v>
      </c>
      <c r="D310" s="42" t="s">
        <v>19</v>
      </c>
      <c r="E310" s="12">
        <v>58</v>
      </c>
      <c r="F310" s="13"/>
      <c r="G310" s="13"/>
      <c r="H310" s="13"/>
      <c r="I310" s="13">
        <f>TRUNC(F310 * (1 + 25.03 / 100), 2)</f>
        <v>0</v>
      </c>
      <c r="J310" s="13">
        <f>TRUNC(E310 * G310, 2)</f>
        <v>0</v>
      </c>
      <c r="K310" s="13">
        <f>L310 - J310</f>
        <v>0</v>
      </c>
      <c r="L310" s="14">
        <f>TRUNC(E310 * I310, 2)</f>
        <v>0</v>
      </c>
      <c r="O310" s="4"/>
    </row>
    <row r="311" spans="1:15" ht="25.5" x14ac:dyDescent="0.2">
      <c r="A311" s="56" t="s">
        <v>735</v>
      </c>
      <c r="B311" s="59" t="s">
        <v>1529</v>
      </c>
      <c r="C311" s="11" t="s">
        <v>736</v>
      </c>
      <c r="D311" s="42" t="s">
        <v>19</v>
      </c>
      <c r="E311" s="12">
        <v>33</v>
      </c>
      <c r="F311" s="13"/>
      <c r="G311" s="13"/>
      <c r="H311" s="13"/>
      <c r="I311" s="13">
        <f>TRUNC(F311 * (1 + 25.03 / 100), 2)</f>
        <v>0</v>
      </c>
      <c r="J311" s="13">
        <f>TRUNC(E311 * G311, 2)</f>
        <v>0</v>
      </c>
      <c r="K311" s="13">
        <f>L311 - J311</f>
        <v>0</v>
      </c>
      <c r="L311" s="14">
        <f>TRUNC(E311 * I311, 2)</f>
        <v>0</v>
      </c>
      <c r="O311" s="4"/>
    </row>
    <row r="312" spans="1:15" ht="25.5" x14ac:dyDescent="0.2">
      <c r="A312" s="56" t="s">
        <v>737</v>
      </c>
      <c r="B312" s="59" t="s">
        <v>738</v>
      </c>
      <c r="C312" s="11" t="s">
        <v>739</v>
      </c>
      <c r="D312" s="42" t="s">
        <v>19</v>
      </c>
      <c r="E312" s="12">
        <v>33</v>
      </c>
      <c r="F312" s="13"/>
      <c r="G312" s="13"/>
      <c r="H312" s="13"/>
      <c r="I312" s="13">
        <f>TRUNC(F312 * (1 + 25.03 / 100), 2)</f>
        <v>0</v>
      </c>
      <c r="J312" s="13">
        <f>TRUNC(E312 * G312, 2)</f>
        <v>0</v>
      </c>
      <c r="K312" s="13">
        <f>L312 - J312</f>
        <v>0</v>
      </c>
      <c r="L312" s="14">
        <f>TRUNC(E312 * I312, 2)</f>
        <v>0</v>
      </c>
      <c r="O312" s="4"/>
    </row>
    <row r="313" spans="1:15" ht="27.75" customHeight="1" x14ac:dyDescent="0.2">
      <c r="A313" s="56" t="s">
        <v>740</v>
      </c>
      <c r="B313" s="59" t="s">
        <v>741</v>
      </c>
      <c r="C313" s="11" t="s">
        <v>742</v>
      </c>
      <c r="D313" s="42" t="s">
        <v>19</v>
      </c>
      <c r="E313" s="12">
        <v>58</v>
      </c>
      <c r="F313" s="13"/>
      <c r="G313" s="13"/>
      <c r="H313" s="13"/>
      <c r="I313" s="13">
        <f>TRUNC(F313 * (1 + 25.03 / 100), 2)</f>
        <v>0</v>
      </c>
      <c r="J313" s="13">
        <f>TRUNC(E313 * G313, 2)</f>
        <v>0</v>
      </c>
      <c r="K313" s="13">
        <f>L313 - J313</f>
        <v>0</v>
      </c>
      <c r="L313" s="14">
        <f>TRUNC(E313 * I313, 2)</f>
        <v>0</v>
      </c>
      <c r="O313" s="4"/>
    </row>
    <row r="314" spans="1:15" ht="25.5" x14ac:dyDescent="0.2">
      <c r="A314" s="56" t="s">
        <v>743</v>
      </c>
      <c r="B314" s="59" t="s">
        <v>1530</v>
      </c>
      <c r="C314" s="11" t="s">
        <v>744</v>
      </c>
      <c r="D314" s="42" t="s">
        <v>19</v>
      </c>
      <c r="E314" s="12">
        <v>25</v>
      </c>
      <c r="F314" s="13"/>
      <c r="G314" s="13"/>
      <c r="H314" s="13"/>
      <c r="I314" s="13">
        <f>TRUNC(F314 * (1 + 25.03 / 100), 2)</f>
        <v>0</v>
      </c>
      <c r="J314" s="13">
        <f>TRUNC(E314 * G314, 2)</f>
        <v>0</v>
      </c>
      <c r="K314" s="13">
        <f>L314 - J314</f>
        <v>0</v>
      </c>
      <c r="L314" s="14">
        <f>TRUNC(E314 * I314, 2)</f>
        <v>0</v>
      </c>
      <c r="O314" s="4"/>
    </row>
    <row r="315" spans="1:15" x14ac:dyDescent="0.2">
      <c r="A315" s="56"/>
      <c r="B315" s="59"/>
      <c r="C315" s="11"/>
      <c r="D315" s="42"/>
      <c r="E315" s="12"/>
      <c r="F315" s="13"/>
      <c r="G315" s="13"/>
      <c r="H315" s="13"/>
      <c r="I315" s="13"/>
      <c r="J315" s="13"/>
      <c r="K315" s="13"/>
      <c r="L315" s="14"/>
      <c r="O315" s="4"/>
    </row>
    <row r="316" spans="1:15" x14ac:dyDescent="0.2">
      <c r="A316" s="57" t="s">
        <v>745</v>
      </c>
      <c r="B316" s="61"/>
      <c r="C316" s="16" t="s">
        <v>746</v>
      </c>
      <c r="D316" s="43"/>
      <c r="E316" s="17"/>
      <c r="F316" s="16"/>
      <c r="G316" s="16"/>
      <c r="H316" s="16"/>
      <c r="I316" s="16"/>
      <c r="J316" s="18">
        <f>J317+J321+J330+J346</f>
        <v>0</v>
      </c>
      <c r="K316" s="18">
        <f>K317+K321+K330+K346</f>
        <v>0</v>
      </c>
      <c r="L316" s="19">
        <f>L317+L321+L330+L346</f>
        <v>0</v>
      </c>
      <c r="O316" s="4"/>
    </row>
    <row r="317" spans="1:15" x14ac:dyDescent="0.2">
      <c r="A317" s="58" t="s">
        <v>747</v>
      </c>
      <c r="B317" s="62"/>
      <c r="C317" s="20" t="s">
        <v>748</v>
      </c>
      <c r="D317" s="44"/>
      <c r="E317" s="21"/>
      <c r="F317" s="20"/>
      <c r="G317" s="20"/>
      <c r="H317" s="20"/>
      <c r="I317" s="20"/>
      <c r="J317" s="22">
        <f>SUM(J318:J319)</f>
        <v>0</v>
      </c>
      <c r="K317" s="22">
        <f>SUM(K318:K319)</f>
        <v>0</v>
      </c>
      <c r="L317" s="23">
        <f>SUM(L318:L319)</f>
        <v>0</v>
      </c>
      <c r="O317" s="4"/>
    </row>
    <row r="318" spans="1:15" ht="25.5" x14ac:dyDescent="0.2">
      <c r="A318" s="56" t="s">
        <v>749</v>
      </c>
      <c r="B318" s="59" t="s">
        <v>1532</v>
      </c>
      <c r="C318" s="11" t="s">
        <v>750</v>
      </c>
      <c r="D318" s="42" t="s">
        <v>19</v>
      </c>
      <c r="E318" s="12">
        <v>739</v>
      </c>
      <c r="F318" s="13"/>
      <c r="G318" s="13"/>
      <c r="H318" s="13"/>
      <c r="I318" s="13">
        <f>TRUNC(F318 * (1 + 25.03 / 100), 2)</f>
        <v>0</v>
      </c>
      <c r="J318" s="13">
        <f>TRUNC(E318 * G318, 2)</f>
        <v>0</v>
      </c>
      <c r="K318" s="13">
        <f>L318 - J318</f>
        <v>0</v>
      </c>
      <c r="L318" s="14">
        <f>TRUNC(E318 * I318, 2)</f>
        <v>0</v>
      </c>
      <c r="O318" s="4"/>
    </row>
    <row r="319" spans="1:15" ht="38.25" x14ac:dyDescent="0.2">
      <c r="A319" s="56" t="s">
        <v>751</v>
      </c>
      <c r="B319" s="59" t="s">
        <v>752</v>
      </c>
      <c r="C319" s="11" t="s">
        <v>753</v>
      </c>
      <c r="D319" s="42" t="s">
        <v>19</v>
      </c>
      <c r="E319" s="12">
        <v>739</v>
      </c>
      <c r="F319" s="13"/>
      <c r="G319" s="13"/>
      <c r="H319" s="13"/>
      <c r="I319" s="13">
        <f>TRUNC(F319 * (1 + 25.03 / 100), 2)</f>
        <v>0</v>
      </c>
      <c r="J319" s="13">
        <f>TRUNC(E319 * G319, 2)</f>
        <v>0</v>
      </c>
      <c r="K319" s="13">
        <f>L319 - J319</f>
        <v>0</v>
      </c>
      <c r="L319" s="14">
        <f>TRUNC(E319 * I319, 2)</f>
        <v>0</v>
      </c>
      <c r="O319" s="4"/>
    </row>
    <row r="320" spans="1:15" x14ac:dyDescent="0.2">
      <c r="A320" s="56"/>
      <c r="B320" s="59"/>
      <c r="C320" s="11"/>
      <c r="D320" s="42"/>
      <c r="E320" s="12"/>
      <c r="F320" s="13"/>
      <c r="G320" s="13"/>
      <c r="H320" s="13"/>
      <c r="I320" s="13"/>
      <c r="J320" s="13"/>
      <c r="K320" s="13"/>
      <c r="L320" s="14"/>
      <c r="O320" s="4"/>
    </row>
    <row r="321" spans="1:15" x14ac:dyDescent="0.2">
      <c r="A321" s="58" t="s">
        <v>754</v>
      </c>
      <c r="B321" s="62"/>
      <c r="C321" s="20" t="s">
        <v>755</v>
      </c>
      <c r="D321" s="44"/>
      <c r="E321" s="21"/>
      <c r="F321" s="20"/>
      <c r="G321" s="20"/>
      <c r="H321" s="20"/>
      <c r="I321" s="20"/>
      <c r="J321" s="22">
        <f>SUM(J322:J328)</f>
        <v>0</v>
      </c>
      <c r="K321" s="22">
        <f>SUM(K322:K328)</f>
        <v>0</v>
      </c>
      <c r="L321" s="23">
        <f>SUM(L322:L328)</f>
        <v>0</v>
      </c>
      <c r="O321" s="4"/>
    </row>
    <row r="322" spans="1:15" ht="25.5" x14ac:dyDescent="0.2">
      <c r="A322" s="56" t="s">
        <v>756</v>
      </c>
      <c r="B322" s="59" t="s">
        <v>1531</v>
      </c>
      <c r="C322" s="11" t="s">
        <v>757</v>
      </c>
      <c r="D322" s="42" t="s">
        <v>19</v>
      </c>
      <c r="E322" s="12">
        <v>929</v>
      </c>
      <c r="F322" s="13"/>
      <c r="G322" s="13"/>
      <c r="H322" s="13"/>
      <c r="I322" s="13">
        <f t="shared" ref="I322:I328" si="52">TRUNC(F322 * (1 + 25.03 / 100), 2)</f>
        <v>0</v>
      </c>
      <c r="J322" s="13">
        <f t="shared" ref="J322:J328" si="53">TRUNC(E322 * G322, 2)</f>
        <v>0</v>
      </c>
      <c r="K322" s="13">
        <f t="shared" ref="K322:K328" si="54">L322 - J322</f>
        <v>0</v>
      </c>
      <c r="L322" s="14">
        <f t="shared" ref="L322:L328" si="55">TRUNC(E322 * I322, 2)</f>
        <v>0</v>
      </c>
      <c r="O322" s="4"/>
    </row>
    <row r="323" spans="1:15" ht="38.25" x14ac:dyDescent="0.2">
      <c r="A323" s="56" t="s">
        <v>758</v>
      </c>
      <c r="B323" s="59" t="s">
        <v>759</v>
      </c>
      <c r="C323" s="11" t="s">
        <v>760</v>
      </c>
      <c r="D323" s="42" t="s">
        <v>19</v>
      </c>
      <c r="E323" s="12">
        <v>900</v>
      </c>
      <c r="F323" s="13"/>
      <c r="G323" s="13"/>
      <c r="H323" s="13"/>
      <c r="I323" s="13">
        <f t="shared" si="52"/>
        <v>0</v>
      </c>
      <c r="J323" s="13">
        <f t="shared" si="53"/>
        <v>0</v>
      </c>
      <c r="K323" s="13">
        <f t="shared" si="54"/>
        <v>0</v>
      </c>
      <c r="L323" s="14">
        <f t="shared" si="55"/>
        <v>0</v>
      </c>
      <c r="O323" s="4"/>
    </row>
    <row r="324" spans="1:15" ht="40.5" customHeight="1" x14ac:dyDescent="0.2">
      <c r="A324" s="56" t="s">
        <v>761</v>
      </c>
      <c r="B324" s="59" t="s">
        <v>762</v>
      </c>
      <c r="C324" s="11" t="s">
        <v>763</v>
      </c>
      <c r="D324" s="42" t="s">
        <v>19</v>
      </c>
      <c r="E324" s="12">
        <v>1</v>
      </c>
      <c r="F324" s="13"/>
      <c r="G324" s="13"/>
      <c r="H324" s="13"/>
      <c r="I324" s="13">
        <f t="shared" si="52"/>
        <v>0</v>
      </c>
      <c r="J324" s="13">
        <f t="shared" si="53"/>
        <v>0</v>
      </c>
      <c r="K324" s="13">
        <f t="shared" si="54"/>
        <v>0</v>
      </c>
      <c r="L324" s="14">
        <f t="shared" si="55"/>
        <v>0</v>
      </c>
      <c r="O324" s="4"/>
    </row>
    <row r="325" spans="1:15" ht="51" x14ac:dyDescent="0.2">
      <c r="A325" s="56" t="s">
        <v>764</v>
      </c>
      <c r="B325" s="59" t="s">
        <v>765</v>
      </c>
      <c r="C325" s="11" t="s">
        <v>766</v>
      </c>
      <c r="D325" s="42" t="s">
        <v>19</v>
      </c>
      <c r="E325" s="12">
        <v>30</v>
      </c>
      <c r="F325" s="13"/>
      <c r="G325" s="13"/>
      <c r="H325" s="13"/>
      <c r="I325" s="13">
        <f t="shared" si="52"/>
        <v>0</v>
      </c>
      <c r="J325" s="13">
        <f t="shared" si="53"/>
        <v>0</v>
      </c>
      <c r="K325" s="13">
        <f t="shared" si="54"/>
        <v>0</v>
      </c>
      <c r="L325" s="14">
        <f t="shared" si="55"/>
        <v>0</v>
      </c>
      <c r="O325" s="4"/>
    </row>
    <row r="326" spans="1:15" ht="38.25" x14ac:dyDescent="0.2">
      <c r="A326" s="56" t="s">
        <v>767</v>
      </c>
      <c r="B326" s="59" t="s">
        <v>768</v>
      </c>
      <c r="C326" s="11" t="s">
        <v>769</v>
      </c>
      <c r="D326" s="42" t="s">
        <v>19</v>
      </c>
      <c r="E326" s="12">
        <v>221</v>
      </c>
      <c r="F326" s="13"/>
      <c r="G326" s="13"/>
      <c r="H326" s="13"/>
      <c r="I326" s="13">
        <f t="shared" si="52"/>
        <v>0</v>
      </c>
      <c r="J326" s="13">
        <f t="shared" si="53"/>
        <v>0</v>
      </c>
      <c r="K326" s="13">
        <f t="shared" si="54"/>
        <v>0</v>
      </c>
      <c r="L326" s="14">
        <f t="shared" si="55"/>
        <v>0</v>
      </c>
      <c r="O326" s="4"/>
    </row>
    <row r="327" spans="1:15" ht="25.5" x14ac:dyDescent="0.2">
      <c r="A327" s="56" t="s">
        <v>770</v>
      </c>
      <c r="B327" s="59" t="s">
        <v>771</v>
      </c>
      <c r="C327" s="11" t="s">
        <v>772</v>
      </c>
      <c r="D327" s="42" t="s">
        <v>26</v>
      </c>
      <c r="E327" s="12">
        <v>112</v>
      </c>
      <c r="F327" s="13"/>
      <c r="G327" s="13"/>
      <c r="H327" s="13"/>
      <c r="I327" s="13">
        <f t="shared" si="52"/>
        <v>0</v>
      </c>
      <c r="J327" s="13">
        <f t="shared" si="53"/>
        <v>0</v>
      </c>
      <c r="K327" s="13">
        <f t="shared" si="54"/>
        <v>0</v>
      </c>
      <c r="L327" s="14">
        <f t="shared" si="55"/>
        <v>0</v>
      </c>
      <c r="O327" s="4"/>
    </row>
    <row r="328" spans="1:15" ht="38.25" x14ac:dyDescent="0.2">
      <c r="A328" s="56" t="s">
        <v>773</v>
      </c>
      <c r="B328" s="59" t="s">
        <v>774</v>
      </c>
      <c r="C328" s="11" t="s">
        <v>775</v>
      </c>
      <c r="D328" s="42" t="s">
        <v>19</v>
      </c>
      <c r="E328" s="12">
        <v>13</v>
      </c>
      <c r="F328" s="13"/>
      <c r="G328" s="13"/>
      <c r="H328" s="13"/>
      <c r="I328" s="13">
        <f t="shared" si="52"/>
        <v>0</v>
      </c>
      <c r="J328" s="13">
        <f t="shared" si="53"/>
        <v>0</v>
      </c>
      <c r="K328" s="13">
        <f t="shared" si="54"/>
        <v>0</v>
      </c>
      <c r="L328" s="14">
        <f t="shared" si="55"/>
        <v>0</v>
      </c>
      <c r="O328" s="4"/>
    </row>
    <row r="329" spans="1:15" x14ac:dyDescent="0.2">
      <c r="A329" s="56"/>
      <c r="B329" s="59"/>
      <c r="C329" s="11"/>
      <c r="D329" s="42"/>
      <c r="E329" s="12"/>
      <c r="F329" s="13"/>
      <c r="G329" s="13"/>
      <c r="H329" s="13"/>
      <c r="I329" s="13"/>
      <c r="J329" s="13"/>
      <c r="K329" s="13"/>
      <c r="L329" s="14"/>
      <c r="O329" s="4"/>
    </row>
    <row r="330" spans="1:15" x14ac:dyDescent="0.2">
      <c r="A330" s="58" t="s">
        <v>776</v>
      </c>
      <c r="B330" s="62"/>
      <c r="C330" s="20" t="s">
        <v>777</v>
      </c>
      <c r="D330" s="44"/>
      <c r="E330" s="21"/>
      <c r="F330" s="20"/>
      <c r="G330" s="20"/>
      <c r="H330" s="20"/>
      <c r="I330" s="20"/>
      <c r="J330" s="22">
        <f>SUM(J331:J344)</f>
        <v>0</v>
      </c>
      <c r="K330" s="22">
        <f>SUM(K331:K344)</f>
        <v>0</v>
      </c>
      <c r="L330" s="23">
        <f>SUM(L331:L344)</f>
        <v>0</v>
      </c>
      <c r="O330" s="4"/>
    </row>
    <row r="331" spans="1:15" ht="25.5" x14ac:dyDescent="0.2">
      <c r="A331" s="56" t="s">
        <v>778</v>
      </c>
      <c r="B331" s="59" t="s">
        <v>1472</v>
      </c>
      <c r="C331" s="11" t="s">
        <v>121</v>
      </c>
      <c r="D331" s="42" t="s">
        <v>19</v>
      </c>
      <c r="E331" s="12">
        <v>553</v>
      </c>
      <c r="F331" s="13"/>
      <c r="G331" s="13"/>
      <c r="H331" s="13"/>
      <c r="I331" s="13">
        <f t="shared" ref="I331:I344" si="56">TRUNC(F331 * (1 + 25.03 / 100), 2)</f>
        <v>0</v>
      </c>
      <c r="J331" s="13">
        <f t="shared" ref="J331:J344" si="57">TRUNC(E331 * G331, 2)</f>
        <v>0</v>
      </c>
      <c r="K331" s="13">
        <f t="shared" ref="K331:K344" si="58">L331 - J331</f>
        <v>0</v>
      </c>
      <c r="L331" s="14">
        <f t="shared" ref="L331:L344" si="59">TRUNC(E331 * I331, 2)</f>
        <v>0</v>
      </c>
      <c r="O331" s="4"/>
    </row>
    <row r="332" spans="1:15" ht="38.25" x14ac:dyDescent="0.2">
      <c r="A332" s="56" t="s">
        <v>779</v>
      </c>
      <c r="B332" s="59" t="s">
        <v>1533</v>
      </c>
      <c r="C332" s="11" t="s">
        <v>780</v>
      </c>
      <c r="D332" s="42" t="s">
        <v>19</v>
      </c>
      <c r="E332" s="12">
        <v>236</v>
      </c>
      <c r="F332" s="13"/>
      <c r="G332" s="13"/>
      <c r="H332" s="13"/>
      <c r="I332" s="13">
        <f t="shared" si="56"/>
        <v>0</v>
      </c>
      <c r="J332" s="13">
        <f t="shared" si="57"/>
        <v>0</v>
      </c>
      <c r="K332" s="13">
        <f t="shared" si="58"/>
        <v>0</v>
      </c>
      <c r="L332" s="14">
        <f t="shared" si="59"/>
        <v>0</v>
      </c>
      <c r="O332" s="4"/>
    </row>
    <row r="333" spans="1:15" ht="38.25" x14ac:dyDescent="0.2">
      <c r="A333" s="56" t="s">
        <v>781</v>
      </c>
      <c r="B333" s="59" t="s">
        <v>782</v>
      </c>
      <c r="C333" s="11" t="s">
        <v>783</v>
      </c>
      <c r="D333" s="42" t="s">
        <v>19</v>
      </c>
      <c r="E333" s="12">
        <v>1913</v>
      </c>
      <c r="F333" s="13"/>
      <c r="G333" s="13"/>
      <c r="H333" s="13"/>
      <c r="I333" s="13">
        <f t="shared" si="56"/>
        <v>0</v>
      </c>
      <c r="J333" s="13">
        <f t="shared" si="57"/>
        <v>0</v>
      </c>
      <c r="K333" s="13">
        <f t="shared" si="58"/>
        <v>0</v>
      </c>
      <c r="L333" s="14">
        <f t="shared" si="59"/>
        <v>0</v>
      </c>
      <c r="O333" s="4"/>
    </row>
    <row r="334" spans="1:15" ht="25.5" x14ac:dyDescent="0.2">
      <c r="A334" s="56" t="s">
        <v>784</v>
      </c>
      <c r="B334" s="59" t="s">
        <v>785</v>
      </c>
      <c r="C334" s="11" t="s">
        <v>786</v>
      </c>
      <c r="D334" s="42" t="s">
        <v>19</v>
      </c>
      <c r="E334" s="12">
        <v>1913</v>
      </c>
      <c r="F334" s="13"/>
      <c r="G334" s="13"/>
      <c r="H334" s="13"/>
      <c r="I334" s="13">
        <f t="shared" si="56"/>
        <v>0</v>
      </c>
      <c r="J334" s="13">
        <f t="shared" si="57"/>
        <v>0</v>
      </c>
      <c r="K334" s="13">
        <f t="shared" si="58"/>
        <v>0</v>
      </c>
      <c r="L334" s="14">
        <f t="shared" si="59"/>
        <v>0</v>
      </c>
      <c r="O334" s="4"/>
    </row>
    <row r="335" spans="1:15" ht="25.5" x14ac:dyDescent="0.2">
      <c r="A335" s="56" t="s">
        <v>787</v>
      </c>
      <c r="B335" s="59" t="s">
        <v>1534</v>
      </c>
      <c r="C335" s="11" t="s">
        <v>788</v>
      </c>
      <c r="D335" s="42" t="s">
        <v>19</v>
      </c>
      <c r="E335" s="12">
        <v>76</v>
      </c>
      <c r="F335" s="13"/>
      <c r="G335" s="13"/>
      <c r="H335" s="13"/>
      <c r="I335" s="13">
        <f t="shared" si="56"/>
        <v>0</v>
      </c>
      <c r="J335" s="13">
        <f t="shared" si="57"/>
        <v>0</v>
      </c>
      <c r="K335" s="13">
        <f t="shared" si="58"/>
        <v>0</v>
      </c>
      <c r="L335" s="14">
        <f t="shared" si="59"/>
        <v>0</v>
      </c>
      <c r="O335" s="4"/>
    </row>
    <row r="336" spans="1:15" ht="25.5" x14ac:dyDescent="0.2">
      <c r="A336" s="56" t="s">
        <v>789</v>
      </c>
      <c r="B336" s="59" t="s">
        <v>1535</v>
      </c>
      <c r="C336" s="11" t="s">
        <v>790</v>
      </c>
      <c r="D336" s="42" t="s">
        <v>19</v>
      </c>
      <c r="E336" s="12">
        <v>20</v>
      </c>
      <c r="F336" s="13"/>
      <c r="G336" s="13"/>
      <c r="H336" s="13"/>
      <c r="I336" s="13">
        <f t="shared" si="56"/>
        <v>0</v>
      </c>
      <c r="J336" s="13">
        <f t="shared" si="57"/>
        <v>0</v>
      </c>
      <c r="K336" s="13">
        <f t="shared" si="58"/>
        <v>0</v>
      </c>
      <c r="L336" s="14">
        <f t="shared" si="59"/>
        <v>0</v>
      </c>
      <c r="O336" s="4"/>
    </row>
    <row r="337" spans="1:15" x14ac:dyDescent="0.2">
      <c r="A337" s="56" t="s">
        <v>791</v>
      </c>
      <c r="B337" s="59" t="s">
        <v>792</v>
      </c>
      <c r="C337" s="11" t="s">
        <v>793</v>
      </c>
      <c r="D337" s="42" t="s">
        <v>19</v>
      </c>
      <c r="E337" s="12">
        <v>11</v>
      </c>
      <c r="F337" s="13"/>
      <c r="G337" s="13"/>
      <c r="H337" s="13"/>
      <c r="I337" s="13">
        <f t="shared" si="56"/>
        <v>0</v>
      </c>
      <c r="J337" s="13">
        <f t="shared" si="57"/>
        <v>0</v>
      </c>
      <c r="K337" s="13">
        <f t="shared" si="58"/>
        <v>0</v>
      </c>
      <c r="L337" s="14">
        <f t="shared" si="59"/>
        <v>0</v>
      </c>
      <c r="O337" s="4"/>
    </row>
    <row r="338" spans="1:15" ht="25.5" x14ac:dyDescent="0.2">
      <c r="A338" s="56" t="s">
        <v>794</v>
      </c>
      <c r="B338" s="59" t="s">
        <v>795</v>
      </c>
      <c r="C338" s="11" t="s">
        <v>796</v>
      </c>
      <c r="D338" s="42" t="s">
        <v>19</v>
      </c>
      <c r="E338" s="12">
        <v>7</v>
      </c>
      <c r="F338" s="13"/>
      <c r="G338" s="13"/>
      <c r="H338" s="13"/>
      <c r="I338" s="13">
        <f t="shared" si="56"/>
        <v>0</v>
      </c>
      <c r="J338" s="13">
        <f t="shared" si="57"/>
        <v>0</v>
      </c>
      <c r="K338" s="13">
        <f t="shared" si="58"/>
        <v>0</v>
      </c>
      <c r="L338" s="14">
        <f t="shared" si="59"/>
        <v>0</v>
      </c>
      <c r="O338" s="4"/>
    </row>
    <row r="339" spans="1:15" ht="25.5" x14ac:dyDescent="0.2">
      <c r="A339" s="56" t="s">
        <v>797</v>
      </c>
      <c r="B339" s="59" t="s">
        <v>798</v>
      </c>
      <c r="C339" s="11" t="s">
        <v>799</v>
      </c>
      <c r="D339" s="42" t="s">
        <v>19</v>
      </c>
      <c r="E339" s="12">
        <v>110</v>
      </c>
      <c r="F339" s="13"/>
      <c r="G339" s="13"/>
      <c r="H339" s="13"/>
      <c r="I339" s="13">
        <f t="shared" si="56"/>
        <v>0</v>
      </c>
      <c r="J339" s="13">
        <f t="shared" si="57"/>
        <v>0</v>
      </c>
      <c r="K339" s="13">
        <f t="shared" si="58"/>
        <v>0</v>
      </c>
      <c r="L339" s="14">
        <f t="shared" si="59"/>
        <v>0</v>
      </c>
      <c r="O339" s="4"/>
    </row>
    <row r="340" spans="1:15" ht="27.75" customHeight="1" x14ac:dyDescent="0.2">
      <c r="A340" s="56" t="s">
        <v>800</v>
      </c>
      <c r="B340" s="59" t="s">
        <v>801</v>
      </c>
      <c r="C340" s="11" t="s">
        <v>802</v>
      </c>
      <c r="D340" s="42" t="s">
        <v>19</v>
      </c>
      <c r="E340" s="12">
        <v>113</v>
      </c>
      <c r="F340" s="13"/>
      <c r="G340" s="13"/>
      <c r="H340" s="13"/>
      <c r="I340" s="13">
        <f t="shared" si="56"/>
        <v>0</v>
      </c>
      <c r="J340" s="13">
        <f t="shared" si="57"/>
        <v>0</v>
      </c>
      <c r="K340" s="13">
        <f t="shared" si="58"/>
        <v>0</v>
      </c>
      <c r="L340" s="14">
        <f t="shared" si="59"/>
        <v>0</v>
      </c>
      <c r="O340" s="4"/>
    </row>
    <row r="341" spans="1:15" ht="25.5" x14ac:dyDescent="0.2">
      <c r="A341" s="56" t="s">
        <v>803</v>
      </c>
      <c r="B341" s="59" t="s">
        <v>1536</v>
      </c>
      <c r="C341" s="11" t="s">
        <v>804</v>
      </c>
      <c r="D341" s="42" t="s">
        <v>19</v>
      </c>
      <c r="E341" s="12">
        <v>16</v>
      </c>
      <c r="F341" s="13"/>
      <c r="G341" s="13"/>
      <c r="H341" s="13"/>
      <c r="I341" s="13">
        <f t="shared" si="56"/>
        <v>0</v>
      </c>
      <c r="J341" s="13">
        <f t="shared" si="57"/>
        <v>0</v>
      </c>
      <c r="K341" s="13">
        <f t="shared" si="58"/>
        <v>0</v>
      </c>
      <c r="L341" s="14">
        <f t="shared" si="59"/>
        <v>0</v>
      </c>
      <c r="O341" s="4"/>
    </row>
    <row r="342" spans="1:15" x14ac:dyDescent="0.2">
      <c r="A342" s="56" t="s">
        <v>805</v>
      </c>
      <c r="B342" s="59" t="s">
        <v>1538</v>
      </c>
      <c r="C342" s="11" t="s">
        <v>806</v>
      </c>
      <c r="D342" s="42" t="s">
        <v>19</v>
      </c>
      <c r="E342" s="12">
        <v>7</v>
      </c>
      <c r="F342" s="13"/>
      <c r="G342" s="13"/>
      <c r="H342" s="13"/>
      <c r="I342" s="13">
        <f t="shared" si="56"/>
        <v>0</v>
      </c>
      <c r="J342" s="13">
        <f t="shared" si="57"/>
        <v>0</v>
      </c>
      <c r="K342" s="13">
        <f t="shared" si="58"/>
        <v>0</v>
      </c>
      <c r="L342" s="14">
        <f t="shared" si="59"/>
        <v>0</v>
      </c>
      <c r="O342" s="4"/>
    </row>
    <row r="343" spans="1:15" ht="22.5" x14ac:dyDescent="0.2">
      <c r="A343" s="56" t="s">
        <v>807</v>
      </c>
      <c r="B343" s="59" t="s">
        <v>808</v>
      </c>
      <c r="C343" s="11" t="s">
        <v>809</v>
      </c>
      <c r="D343" s="42" t="s">
        <v>26</v>
      </c>
      <c r="E343" s="12">
        <v>1562</v>
      </c>
      <c r="F343" s="13"/>
      <c r="G343" s="13"/>
      <c r="H343" s="13"/>
      <c r="I343" s="13">
        <f t="shared" si="56"/>
        <v>0</v>
      </c>
      <c r="J343" s="13">
        <f t="shared" si="57"/>
        <v>0</v>
      </c>
      <c r="K343" s="13">
        <f t="shared" si="58"/>
        <v>0</v>
      </c>
      <c r="L343" s="14">
        <f t="shared" si="59"/>
        <v>0</v>
      </c>
      <c r="O343" s="4"/>
    </row>
    <row r="344" spans="1:15" ht="22.5" x14ac:dyDescent="0.2">
      <c r="A344" s="56" t="s">
        <v>810</v>
      </c>
      <c r="B344" s="59" t="s">
        <v>1537</v>
      </c>
      <c r="C344" s="11" t="s">
        <v>811</v>
      </c>
      <c r="D344" s="42" t="s">
        <v>26</v>
      </c>
      <c r="E344" s="12">
        <v>39</v>
      </c>
      <c r="F344" s="13"/>
      <c r="G344" s="13"/>
      <c r="H344" s="13"/>
      <c r="I344" s="13">
        <f t="shared" si="56"/>
        <v>0</v>
      </c>
      <c r="J344" s="13">
        <f t="shared" si="57"/>
        <v>0</v>
      </c>
      <c r="K344" s="13">
        <f t="shared" si="58"/>
        <v>0</v>
      </c>
      <c r="L344" s="14">
        <f t="shared" si="59"/>
        <v>0</v>
      </c>
      <c r="O344" s="4"/>
    </row>
    <row r="345" spans="1:15" x14ac:dyDescent="0.2">
      <c r="A345" s="56"/>
      <c r="B345" s="59"/>
      <c r="C345" s="11"/>
      <c r="D345" s="42"/>
      <c r="E345" s="12"/>
      <c r="F345" s="13"/>
      <c r="G345" s="13"/>
      <c r="H345" s="13"/>
      <c r="I345" s="13"/>
      <c r="J345" s="13"/>
      <c r="K345" s="13"/>
      <c r="L345" s="14"/>
      <c r="O345" s="4"/>
    </row>
    <row r="346" spans="1:15" x14ac:dyDescent="0.2">
      <c r="A346" s="58" t="s">
        <v>812</v>
      </c>
      <c r="B346" s="62"/>
      <c r="C346" s="20" t="s">
        <v>813</v>
      </c>
      <c r="D346" s="44"/>
      <c r="E346" s="21"/>
      <c r="F346" s="20"/>
      <c r="G346" s="20"/>
      <c r="H346" s="20"/>
      <c r="I346" s="20"/>
      <c r="J346" s="22">
        <f>SUM(J347:J355)</f>
        <v>0</v>
      </c>
      <c r="K346" s="22">
        <f>SUM(K347:K355)</f>
        <v>0</v>
      </c>
      <c r="L346" s="23">
        <f>SUM(L347:L355)</f>
        <v>0</v>
      </c>
      <c r="O346" s="4"/>
    </row>
    <row r="347" spans="1:15" ht="25.5" x14ac:dyDescent="0.2">
      <c r="A347" s="56" t="s">
        <v>814</v>
      </c>
      <c r="B347" s="59" t="s">
        <v>815</v>
      </c>
      <c r="C347" s="11" t="s">
        <v>816</v>
      </c>
      <c r="D347" s="42" t="s">
        <v>26</v>
      </c>
      <c r="E347" s="12">
        <v>736</v>
      </c>
      <c r="F347" s="13"/>
      <c r="G347" s="13"/>
      <c r="H347" s="13"/>
      <c r="I347" s="13">
        <f t="shared" ref="I347:I355" si="60">TRUNC(F347 * (1 + 25.03 / 100), 2)</f>
        <v>0</v>
      </c>
      <c r="J347" s="13">
        <f t="shared" ref="J347:J355" si="61">TRUNC(E347 * G347, 2)</f>
        <v>0</v>
      </c>
      <c r="K347" s="13">
        <f t="shared" ref="K347:K355" si="62">L347 - J347</f>
        <v>0</v>
      </c>
      <c r="L347" s="14">
        <f t="shared" ref="L347:L355" si="63">TRUNC(E347 * I347, 2)</f>
        <v>0</v>
      </c>
      <c r="O347" s="4"/>
    </row>
    <row r="348" spans="1:15" x14ac:dyDescent="0.2">
      <c r="A348" s="56" t="s">
        <v>817</v>
      </c>
      <c r="B348" s="59" t="s">
        <v>818</v>
      </c>
      <c r="C348" s="11" t="s">
        <v>819</v>
      </c>
      <c r="D348" s="42" t="s">
        <v>26</v>
      </c>
      <c r="E348" s="12">
        <v>153</v>
      </c>
      <c r="F348" s="13"/>
      <c r="G348" s="13"/>
      <c r="H348" s="13"/>
      <c r="I348" s="13">
        <f t="shared" si="60"/>
        <v>0</v>
      </c>
      <c r="J348" s="13">
        <f t="shared" si="61"/>
        <v>0</v>
      </c>
      <c r="K348" s="13">
        <f t="shared" si="62"/>
        <v>0</v>
      </c>
      <c r="L348" s="14">
        <f t="shared" si="63"/>
        <v>0</v>
      </c>
      <c r="O348" s="4"/>
    </row>
    <row r="349" spans="1:15" ht="25.5" x14ac:dyDescent="0.2">
      <c r="A349" s="56" t="s">
        <v>820</v>
      </c>
      <c r="B349" s="59" t="s">
        <v>821</v>
      </c>
      <c r="C349" s="11" t="s">
        <v>822</v>
      </c>
      <c r="D349" s="42" t="s">
        <v>26</v>
      </c>
      <c r="E349" s="12">
        <v>14</v>
      </c>
      <c r="F349" s="13"/>
      <c r="G349" s="13"/>
      <c r="H349" s="13"/>
      <c r="I349" s="13">
        <f t="shared" si="60"/>
        <v>0</v>
      </c>
      <c r="J349" s="13">
        <f t="shared" si="61"/>
        <v>0</v>
      </c>
      <c r="K349" s="13">
        <f t="shared" si="62"/>
        <v>0</v>
      </c>
      <c r="L349" s="14">
        <f t="shared" si="63"/>
        <v>0</v>
      </c>
      <c r="O349" s="4"/>
    </row>
    <row r="350" spans="1:15" ht="25.5" x14ac:dyDescent="0.2">
      <c r="A350" s="56" t="s">
        <v>823</v>
      </c>
      <c r="B350" s="59" t="s">
        <v>824</v>
      </c>
      <c r="C350" s="11" t="s">
        <v>825</v>
      </c>
      <c r="D350" s="42" t="s">
        <v>19</v>
      </c>
      <c r="E350" s="12">
        <v>60</v>
      </c>
      <c r="F350" s="13"/>
      <c r="G350" s="13"/>
      <c r="H350" s="13"/>
      <c r="I350" s="13">
        <f t="shared" si="60"/>
        <v>0</v>
      </c>
      <c r="J350" s="13">
        <f t="shared" si="61"/>
        <v>0</v>
      </c>
      <c r="K350" s="13">
        <f t="shared" si="62"/>
        <v>0</v>
      </c>
      <c r="L350" s="14">
        <f t="shared" si="63"/>
        <v>0</v>
      </c>
      <c r="O350" s="4"/>
    </row>
    <row r="351" spans="1:15" ht="25.5" x14ac:dyDescent="0.2">
      <c r="A351" s="56" t="s">
        <v>826</v>
      </c>
      <c r="B351" s="59" t="s">
        <v>827</v>
      </c>
      <c r="C351" s="11" t="s">
        <v>828</v>
      </c>
      <c r="D351" s="42" t="s">
        <v>19</v>
      </c>
      <c r="E351" s="12">
        <v>34</v>
      </c>
      <c r="F351" s="13"/>
      <c r="G351" s="13"/>
      <c r="H351" s="13"/>
      <c r="I351" s="13">
        <f t="shared" si="60"/>
        <v>0</v>
      </c>
      <c r="J351" s="13">
        <f t="shared" si="61"/>
        <v>0</v>
      </c>
      <c r="K351" s="13">
        <f t="shared" si="62"/>
        <v>0</v>
      </c>
      <c r="L351" s="14">
        <f t="shared" si="63"/>
        <v>0</v>
      </c>
      <c r="O351" s="4"/>
    </row>
    <row r="352" spans="1:15" x14ac:dyDescent="0.2">
      <c r="A352" s="56" t="s">
        <v>829</v>
      </c>
      <c r="B352" s="59" t="s">
        <v>830</v>
      </c>
      <c r="C352" s="11" t="s">
        <v>831</v>
      </c>
      <c r="D352" s="42" t="s">
        <v>26</v>
      </c>
      <c r="E352" s="12">
        <v>19</v>
      </c>
      <c r="F352" s="13"/>
      <c r="G352" s="13"/>
      <c r="H352" s="13"/>
      <c r="I352" s="13">
        <f t="shared" si="60"/>
        <v>0</v>
      </c>
      <c r="J352" s="13">
        <f t="shared" si="61"/>
        <v>0</v>
      </c>
      <c r="K352" s="13">
        <f t="shared" si="62"/>
        <v>0</v>
      </c>
      <c r="L352" s="14">
        <f t="shared" si="63"/>
        <v>0</v>
      </c>
      <c r="O352" s="4"/>
    </row>
    <row r="353" spans="1:15" x14ac:dyDescent="0.2">
      <c r="A353" s="56" t="s">
        <v>832</v>
      </c>
      <c r="B353" s="59" t="s">
        <v>833</v>
      </c>
      <c r="C353" s="11" t="s">
        <v>834</v>
      </c>
      <c r="D353" s="42" t="s">
        <v>26</v>
      </c>
      <c r="E353" s="12">
        <v>5</v>
      </c>
      <c r="F353" s="13"/>
      <c r="G353" s="13"/>
      <c r="H353" s="13"/>
      <c r="I353" s="13">
        <f t="shared" si="60"/>
        <v>0</v>
      </c>
      <c r="J353" s="13">
        <f t="shared" si="61"/>
        <v>0</v>
      </c>
      <c r="K353" s="13">
        <f t="shared" si="62"/>
        <v>0</v>
      </c>
      <c r="L353" s="14">
        <f t="shared" si="63"/>
        <v>0</v>
      </c>
      <c r="O353" s="4"/>
    </row>
    <row r="354" spans="1:15" x14ac:dyDescent="0.2">
      <c r="A354" s="56" t="s">
        <v>835</v>
      </c>
      <c r="B354" s="59" t="s">
        <v>836</v>
      </c>
      <c r="C354" s="11" t="s">
        <v>837</v>
      </c>
      <c r="D354" s="42" t="s">
        <v>26</v>
      </c>
      <c r="E354" s="12">
        <v>6</v>
      </c>
      <c r="F354" s="13"/>
      <c r="G354" s="13"/>
      <c r="H354" s="13"/>
      <c r="I354" s="13">
        <f t="shared" si="60"/>
        <v>0</v>
      </c>
      <c r="J354" s="13">
        <f t="shared" si="61"/>
        <v>0</v>
      </c>
      <c r="K354" s="13">
        <f t="shared" si="62"/>
        <v>0</v>
      </c>
      <c r="L354" s="14">
        <f t="shared" si="63"/>
        <v>0</v>
      </c>
      <c r="O354" s="4"/>
    </row>
    <row r="355" spans="1:15" ht="25.5" x14ac:dyDescent="0.2">
      <c r="A355" s="56" t="s">
        <v>838</v>
      </c>
      <c r="B355" s="59" t="s">
        <v>771</v>
      </c>
      <c r="C355" s="11" t="s">
        <v>772</v>
      </c>
      <c r="D355" s="42" t="s">
        <v>26</v>
      </c>
      <c r="E355" s="12">
        <v>17</v>
      </c>
      <c r="F355" s="13"/>
      <c r="G355" s="13"/>
      <c r="H355" s="13"/>
      <c r="I355" s="13">
        <f t="shared" si="60"/>
        <v>0</v>
      </c>
      <c r="J355" s="13">
        <f t="shared" si="61"/>
        <v>0</v>
      </c>
      <c r="K355" s="13">
        <f t="shared" si="62"/>
        <v>0</v>
      </c>
      <c r="L355" s="14">
        <f t="shared" si="63"/>
        <v>0</v>
      </c>
      <c r="O355" s="4"/>
    </row>
    <row r="356" spans="1:15" x14ac:dyDescent="0.2">
      <c r="A356" s="56"/>
      <c r="B356" s="59"/>
      <c r="C356" s="11"/>
      <c r="D356" s="42"/>
      <c r="E356" s="12"/>
      <c r="F356" s="13"/>
      <c r="G356" s="13"/>
      <c r="H356" s="13"/>
      <c r="I356" s="13"/>
      <c r="J356" s="13"/>
      <c r="K356" s="13"/>
      <c r="L356" s="14"/>
      <c r="O356" s="4"/>
    </row>
    <row r="357" spans="1:15" x14ac:dyDescent="0.2">
      <c r="A357" s="58" t="s">
        <v>839</v>
      </c>
      <c r="B357" s="62"/>
      <c r="C357" s="20" t="s">
        <v>840</v>
      </c>
      <c r="D357" s="44"/>
      <c r="E357" s="21"/>
      <c r="F357" s="20"/>
      <c r="G357" s="20"/>
      <c r="H357" s="20"/>
      <c r="I357" s="20"/>
      <c r="J357" s="22">
        <f>SUM(J358:J360)</f>
        <v>0</v>
      </c>
      <c r="K357" s="22">
        <f>SUM(K358:K360)</f>
        <v>0</v>
      </c>
      <c r="L357" s="23">
        <f>SUM(L358:L360)</f>
        <v>0</v>
      </c>
      <c r="O357" s="4"/>
    </row>
    <row r="358" spans="1:15" ht="25.5" x14ac:dyDescent="0.2">
      <c r="A358" s="56" t="s">
        <v>841</v>
      </c>
      <c r="B358" s="59" t="s">
        <v>842</v>
      </c>
      <c r="C358" s="11" t="s">
        <v>843</v>
      </c>
      <c r="D358" s="42" t="s">
        <v>19</v>
      </c>
      <c r="E358" s="12">
        <v>879</v>
      </c>
      <c r="F358" s="13"/>
      <c r="G358" s="13"/>
      <c r="H358" s="13"/>
      <c r="I358" s="13">
        <f>TRUNC(F358 * (1 + 25.03 / 100), 2)</f>
        <v>0</v>
      </c>
      <c r="J358" s="13">
        <f>TRUNC(E358 * G358, 2)</f>
        <v>0</v>
      </c>
      <c r="K358" s="13">
        <f>L358 - J358</f>
        <v>0</v>
      </c>
      <c r="L358" s="14">
        <f>TRUNC(E358 * I358, 2)</f>
        <v>0</v>
      </c>
      <c r="O358" s="4"/>
    </row>
    <row r="359" spans="1:15" ht="25.5" x14ac:dyDescent="0.2">
      <c r="A359" s="56" t="s">
        <v>844</v>
      </c>
      <c r="B359" s="59" t="s">
        <v>845</v>
      </c>
      <c r="C359" s="11" t="s">
        <v>846</v>
      </c>
      <c r="D359" s="42" t="s">
        <v>19</v>
      </c>
      <c r="E359" s="12">
        <v>276</v>
      </c>
      <c r="F359" s="13"/>
      <c r="G359" s="13"/>
      <c r="H359" s="13"/>
      <c r="I359" s="49" t="str">
        <f>TRUNC(F359 * (1 + 19.83 / 100), 2) &amp;CHAR(10)&amp; "(19.83%)"</f>
        <v>0
(19.83%)</v>
      </c>
      <c r="J359" s="13">
        <f>TRUNC(E359 * G359, 2)</f>
        <v>0</v>
      </c>
      <c r="K359" s="13">
        <f>L359 - J359</f>
        <v>0</v>
      </c>
      <c r="L359" s="14">
        <f>TRUNC(E359 * TRUNC(F359 * (1 + 19.83 / 100), 2), 2)</f>
        <v>0</v>
      </c>
      <c r="O359" s="4"/>
    </row>
    <row r="360" spans="1:15" ht="38.25" x14ac:dyDescent="0.2">
      <c r="A360" s="56" t="s">
        <v>847</v>
      </c>
      <c r="B360" s="59" t="s">
        <v>774</v>
      </c>
      <c r="C360" s="11" t="s">
        <v>775</v>
      </c>
      <c r="D360" s="42" t="s">
        <v>19</v>
      </c>
      <c r="E360" s="12">
        <v>63</v>
      </c>
      <c r="F360" s="13"/>
      <c r="G360" s="13"/>
      <c r="H360" s="13"/>
      <c r="I360" s="13">
        <f>TRUNC(F360 * (1 + 25.03 / 100), 2)</f>
        <v>0</v>
      </c>
      <c r="J360" s="13">
        <f>TRUNC(E360 * G360, 2)</f>
        <v>0</v>
      </c>
      <c r="K360" s="13">
        <f>L360 - J360</f>
        <v>0</v>
      </c>
      <c r="L360" s="14">
        <f>TRUNC(E360 * I360, 2)</f>
        <v>0</v>
      </c>
      <c r="O360" s="4"/>
    </row>
    <row r="361" spans="1:15" x14ac:dyDescent="0.2">
      <c r="A361" s="56"/>
      <c r="B361" s="59"/>
      <c r="C361" s="11"/>
      <c r="D361" s="42"/>
      <c r="E361" s="12"/>
      <c r="F361" s="13"/>
      <c r="G361" s="13"/>
      <c r="H361" s="13"/>
      <c r="I361" s="13"/>
      <c r="J361" s="13"/>
      <c r="K361" s="13"/>
      <c r="L361" s="14"/>
      <c r="O361" s="4"/>
    </row>
    <row r="362" spans="1:15" x14ac:dyDescent="0.2">
      <c r="A362" s="58" t="s">
        <v>848</v>
      </c>
      <c r="B362" s="62"/>
      <c r="C362" s="20" t="s">
        <v>849</v>
      </c>
      <c r="D362" s="44"/>
      <c r="E362" s="21"/>
      <c r="F362" s="20"/>
      <c r="G362" s="20"/>
      <c r="H362" s="20"/>
      <c r="I362" s="20"/>
      <c r="J362" s="22">
        <f>SUM(J363:J390)</f>
        <v>0</v>
      </c>
      <c r="K362" s="22">
        <f>SUM(K363:K390)</f>
        <v>0</v>
      </c>
      <c r="L362" s="23">
        <f>SUM(L363:L390)</f>
        <v>0</v>
      </c>
      <c r="O362" s="4"/>
    </row>
    <row r="363" spans="1:15" ht="38.25" x14ac:dyDescent="0.2">
      <c r="A363" s="56" t="s">
        <v>850</v>
      </c>
      <c r="B363" s="59" t="s">
        <v>851</v>
      </c>
      <c r="C363" s="11" t="s">
        <v>852</v>
      </c>
      <c r="D363" s="42" t="s">
        <v>15</v>
      </c>
      <c r="E363" s="12">
        <v>11</v>
      </c>
      <c r="F363" s="13"/>
      <c r="G363" s="13"/>
      <c r="H363" s="13"/>
      <c r="I363" s="13">
        <f t="shared" ref="I363:I390" si="64">TRUNC(F363 * (1 + 25.03 / 100), 2)</f>
        <v>0</v>
      </c>
      <c r="J363" s="13">
        <f t="shared" ref="J363:J390" si="65">TRUNC(E363 * G363, 2)</f>
        <v>0</v>
      </c>
      <c r="K363" s="13">
        <f t="shared" ref="K363:K390" si="66">L363 - J363</f>
        <v>0</v>
      </c>
      <c r="L363" s="14">
        <f t="shared" ref="L363:L390" si="67">TRUNC(E363 * I363, 2)</f>
        <v>0</v>
      </c>
      <c r="O363" s="4"/>
    </row>
    <row r="364" spans="1:15" ht="38.25" x14ac:dyDescent="0.2">
      <c r="A364" s="56" t="s">
        <v>853</v>
      </c>
      <c r="B364" s="59" t="s">
        <v>854</v>
      </c>
      <c r="C364" s="11" t="s">
        <v>855</v>
      </c>
      <c r="D364" s="42" t="s">
        <v>15</v>
      </c>
      <c r="E364" s="12">
        <v>3</v>
      </c>
      <c r="F364" s="13"/>
      <c r="G364" s="13"/>
      <c r="H364" s="13"/>
      <c r="I364" s="13">
        <f t="shared" si="64"/>
        <v>0</v>
      </c>
      <c r="J364" s="13">
        <f t="shared" si="65"/>
        <v>0</v>
      </c>
      <c r="K364" s="13">
        <f t="shared" si="66"/>
        <v>0</v>
      </c>
      <c r="L364" s="14">
        <f t="shared" si="67"/>
        <v>0</v>
      </c>
      <c r="O364" s="4"/>
    </row>
    <row r="365" spans="1:15" x14ac:dyDescent="0.2">
      <c r="A365" s="56" t="s">
        <v>856</v>
      </c>
      <c r="B365" s="59" t="s">
        <v>857</v>
      </c>
      <c r="C365" s="11" t="s">
        <v>858</v>
      </c>
      <c r="D365" s="42" t="s">
        <v>15</v>
      </c>
      <c r="E365" s="12">
        <v>3</v>
      </c>
      <c r="F365" s="13"/>
      <c r="G365" s="13"/>
      <c r="H365" s="13"/>
      <c r="I365" s="13">
        <f t="shared" si="64"/>
        <v>0</v>
      </c>
      <c r="J365" s="13">
        <f t="shared" si="65"/>
        <v>0</v>
      </c>
      <c r="K365" s="13">
        <f t="shared" si="66"/>
        <v>0</v>
      </c>
      <c r="L365" s="14">
        <f t="shared" si="67"/>
        <v>0</v>
      </c>
      <c r="O365" s="4"/>
    </row>
    <row r="366" spans="1:15" ht="17.25" customHeight="1" x14ac:dyDescent="0.2">
      <c r="A366" s="56" t="s">
        <v>859</v>
      </c>
      <c r="B366" s="59" t="s">
        <v>860</v>
      </c>
      <c r="C366" s="11" t="s">
        <v>861</v>
      </c>
      <c r="D366" s="42" t="s">
        <v>15</v>
      </c>
      <c r="E366" s="12">
        <v>10</v>
      </c>
      <c r="F366" s="13"/>
      <c r="G366" s="13"/>
      <c r="H366" s="13"/>
      <c r="I366" s="13">
        <f t="shared" si="64"/>
        <v>0</v>
      </c>
      <c r="J366" s="13">
        <f t="shared" si="65"/>
        <v>0</v>
      </c>
      <c r="K366" s="13">
        <f t="shared" si="66"/>
        <v>0</v>
      </c>
      <c r="L366" s="14">
        <f t="shared" si="67"/>
        <v>0</v>
      </c>
      <c r="O366" s="4"/>
    </row>
    <row r="367" spans="1:15" ht="38.25" x14ac:dyDescent="0.2">
      <c r="A367" s="56" t="s">
        <v>862</v>
      </c>
      <c r="B367" s="59" t="s">
        <v>863</v>
      </c>
      <c r="C367" s="11" t="s">
        <v>864</v>
      </c>
      <c r="D367" s="42" t="s">
        <v>15</v>
      </c>
      <c r="E367" s="12">
        <v>8</v>
      </c>
      <c r="F367" s="13"/>
      <c r="G367" s="13"/>
      <c r="H367" s="13"/>
      <c r="I367" s="13">
        <f t="shared" si="64"/>
        <v>0</v>
      </c>
      <c r="J367" s="13">
        <f t="shared" si="65"/>
        <v>0</v>
      </c>
      <c r="K367" s="13">
        <f t="shared" si="66"/>
        <v>0</v>
      </c>
      <c r="L367" s="14">
        <f t="shared" si="67"/>
        <v>0</v>
      </c>
      <c r="O367" s="4"/>
    </row>
    <row r="368" spans="1:15" ht="40.5" customHeight="1" x14ac:dyDescent="0.2">
      <c r="A368" s="56" t="s">
        <v>865</v>
      </c>
      <c r="B368" s="59" t="s">
        <v>1539</v>
      </c>
      <c r="C368" s="11" t="s">
        <v>866</v>
      </c>
      <c r="D368" s="42" t="s">
        <v>15</v>
      </c>
      <c r="E368" s="12">
        <v>3</v>
      </c>
      <c r="F368" s="13"/>
      <c r="G368" s="13"/>
      <c r="H368" s="13"/>
      <c r="I368" s="13">
        <f t="shared" si="64"/>
        <v>0</v>
      </c>
      <c r="J368" s="13">
        <f t="shared" si="65"/>
        <v>0</v>
      </c>
      <c r="K368" s="13">
        <f t="shared" si="66"/>
        <v>0</v>
      </c>
      <c r="L368" s="14">
        <f t="shared" si="67"/>
        <v>0</v>
      </c>
      <c r="O368" s="4"/>
    </row>
    <row r="369" spans="1:15" ht="51" x14ac:dyDescent="0.2">
      <c r="A369" s="56" t="s">
        <v>867</v>
      </c>
      <c r="B369" s="59" t="s">
        <v>868</v>
      </c>
      <c r="C369" s="11" t="s">
        <v>869</v>
      </c>
      <c r="D369" s="42" t="s">
        <v>15</v>
      </c>
      <c r="E369" s="12">
        <v>6</v>
      </c>
      <c r="F369" s="13"/>
      <c r="G369" s="13"/>
      <c r="H369" s="13"/>
      <c r="I369" s="13">
        <f t="shared" si="64"/>
        <v>0</v>
      </c>
      <c r="J369" s="13">
        <f t="shared" si="65"/>
        <v>0</v>
      </c>
      <c r="K369" s="13">
        <f t="shared" si="66"/>
        <v>0</v>
      </c>
      <c r="L369" s="14">
        <f t="shared" si="67"/>
        <v>0</v>
      </c>
      <c r="O369" s="4"/>
    </row>
    <row r="370" spans="1:15" ht="25.5" x14ac:dyDescent="0.2">
      <c r="A370" s="56" t="s">
        <v>870</v>
      </c>
      <c r="B370" s="59" t="s">
        <v>1540</v>
      </c>
      <c r="C370" s="11" t="s">
        <v>871</v>
      </c>
      <c r="D370" s="42" t="s">
        <v>15</v>
      </c>
      <c r="E370" s="12">
        <v>2</v>
      </c>
      <c r="F370" s="13"/>
      <c r="G370" s="13"/>
      <c r="H370" s="13"/>
      <c r="I370" s="13">
        <f t="shared" si="64"/>
        <v>0</v>
      </c>
      <c r="J370" s="13">
        <f t="shared" si="65"/>
        <v>0</v>
      </c>
      <c r="K370" s="13">
        <f t="shared" si="66"/>
        <v>0</v>
      </c>
      <c r="L370" s="14">
        <f t="shared" si="67"/>
        <v>0</v>
      </c>
      <c r="O370" s="4"/>
    </row>
    <row r="371" spans="1:15" ht="38.25" x14ac:dyDescent="0.2">
      <c r="A371" s="56" t="s">
        <v>872</v>
      </c>
      <c r="B371" s="59" t="s">
        <v>1541</v>
      </c>
      <c r="C371" s="11" t="s">
        <v>873</v>
      </c>
      <c r="D371" s="42" t="s">
        <v>15</v>
      </c>
      <c r="E371" s="12">
        <v>2</v>
      </c>
      <c r="F371" s="13"/>
      <c r="G371" s="13"/>
      <c r="H371" s="13"/>
      <c r="I371" s="13">
        <f t="shared" si="64"/>
        <v>0</v>
      </c>
      <c r="J371" s="13">
        <f t="shared" si="65"/>
        <v>0</v>
      </c>
      <c r="K371" s="13">
        <f t="shared" si="66"/>
        <v>0</v>
      </c>
      <c r="L371" s="14">
        <f t="shared" si="67"/>
        <v>0</v>
      </c>
      <c r="O371" s="4"/>
    </row>
    <row r="372" spans="1:15" ht="38.25" x14ac:dyDescent="0.2">
      <c r="A372" s="56" t="s">
        <v>874</v>
      </c>
      <c r="B372" s="59" t="s">
        <v>875</v>
      </c>
      <c r="C372" s="11" t="s">
        <v>876</v>
      </c>
      <c r="D372" s="42" t="s">
        <v>15</v>
      </c>
      <c r="E372" s="12">
        <v>4</v>
      </c>
      <c r="F372" s="13"/>
      <c r="G372" s="13"/>
      <c r="H372" s="13"/>
      <c r="I372" s="13">
        <f t="shared" si="64"/>
        <v>0</v>
      </c>
      <c r="J372" s="13">
        <f t="shared" si="65"/>
        <v>0</v>
      </c>
      <c r="K372" s="13">
        <f t="shared" si="66"/>
        <v>0</v>
      </c>
      <c r="L372" s="14">
        <f t="shared" si="67"/>
        <v>0</v>
      </c>
      <c r="O372" s="4"/>
    </row>
    <row r="373" spans="1:15" ht="25.5" x14ac:dyDescent="0.2">
      <c r="A373" s="56" t="s">
        <v>877</v>
      </c>
      <c r="B373" s="59" t="s">
        <v>878</v>
      </c>
      <c r="C373" s="11" t="s">
        <v>879</v>
      </c>
      <c r="D373" s="42" t="s">
        <v>15</v>
      </c>
      <c r="E373" s="12">
        <v>27</v>
      </c>
      <c r="F373" s="13"/>
      <c r="G373" s="13"/>
      <c r="H373" s="13"/>
      <c r="I373" s="13">
        <f t="shared" si="64"/>
        <v>0</v>
      </c>
      <c r="J373" s="13">
        <f t="shared" si="65"/>
        <v>0</v>
      </c>
      <c r="K373" s="13">
        <f t="shared" si="66"/>
        <v>0</v>
      </c>
      <c r="L373" s="14">
        <f t="shared" si="67"/>
        <v>0</v>
      </c>
      <c r="O373" s="4"/>
    </row>
    <row r="374" spans="1:15" ht="25.5" x14ac:dyDescent="0.2">
      <c r="A374" s="56" t="s">
        <v>880</v>
      </c>
      <c r="B374" s="59" t="s">
        <v>881</v>
      </c>
      <c r="C374" s="11" t="s">
        <v>882</v>
      </c>
      <c r="D374" s="42" t="s">
        <v>15</v>
      </c>
      <c r="E374" s="12">
        <v>1</v>
      </c>
      <c r="F374" s="13"/>
      <c r="G374" s="13"/>
      <c r="H374" s="13"/>
      <c r="I374" s="13">
        <f t="shared" si="64"/>
        <v>0</v>
      </c>
      <c r="J374" s="13">
        <f t="shared" si="65"/>
        <v>0</v>
      </c>
      <c r="K374" s="13">
        <f t="shared" si="66"/>
        <v>0</v>
      </c>
      <c r="L374" s="14">
        <f t="shared" si="67"/>
        <v>0</v>
      </c>
      <c r="O374" s="4"/>
    </row>
    <row r="375" spans="1:15" ht="25.5" x14ac:dyDescent="0.2">
      <c r="A375" s="56" t="s">
        <v>883</v>
      </c>
      <c r="B375" s="59" t="s">
        <v>884</v>
      </c>
      <c r="C375" s="11" t="s">
        <v>885</v>
      </c>
      <c r="D375" s="42" t="s">
        <v>15</v>
      </c>
      <c r="E375" s="12">
        <v>4</v>
      </c>
      <c r="F375" s="13"/>
      <c r="G375" s="13"/>
      <c r="H375" s="13"/>
      <c r="I375" s="13">
        <f t="shared" si="64"/>
        <v>0</v>
      </c>
      <c r="J375" s="13">
        <f t="shared" si="65"/>
        <v>0</v>
      </c>
      <c r="K375" s="13">
        <f t="shared" si="66"/>
        <v>0</v>
      </c>
      <c r="L375" s="14">
        <f t="shared" si="67"/>
        <v>0</v>
      </c>
      <c r="O375" s="4"/>
    </row>
    <row r="376" spans="1:15" ht="25.5" x14ac:dyDescent="0.2">
      <c r="A376" s="56" t="s">
        <v>886</v>
      </c>
      <c r="B376" s="59" t="s">
        <v>887</v>
      </c>
      <c r="C376" s="11" t="s">
        <v>888</v>
      </c>
      <c r="D376" s="42" t="s">
        <v>15</v>
      </c>
      <c r="E376" s="12">
        <v>3</v>
      </c>
      <c r="F376" s="13"/>
      <c r="G376" s="13"/>
      <c r="H376" s="13"/>
      <c r="I376" s="13">
        <f t="shared" si="64"/>
        <v>0</v>
      </c>
      <c r="J376" s="13">
        <f t="shared" si="65"/>
        <v>0</v>
      </c>
      <c r="K376" s="13">
        <f t="shared" si="66"/>
        <v>0</v>
      </c>
      <c r="L376" s="14">
        <f t="shared" si="67"/>
        <v>0</v>
      </c>
      <c r="O376" s="4"/>
    </row>
    <row r="377" spans="1:15" ht="25.5" x14ac:dyDescent="0.2">
      <c r="A377" s="56" t="s">
        <v>889</v>
      </c>
      <c r="B377" s="59" t="s">
        <v>890</v>
      </c>
      <c r="C377" s="11" t="s">
        <v>891</v>
      </c>
      <c r="D377" s="42" t="s">
        <v>15</v>
      </c>
      <c r="E377" s="12">
        <v>7</v>
      </c>
      <c r="F377" s="13"/>
      <c r="G377" s="13"/>
      <c r="H377" s="13"/>
      <c r="I377" s="13">
        <f t="shared" si="64"/>
        <v>0</v>
      </c>
      <c r="J377" s="13">
        <f t="shared" si="65"/>
        <v>0</v>
      </c>
      <c r="K377" s="13">
        <f t="shared" si="66"/>
        <v>0</v>
      </c>
      <c r="L377" s="14">
        <f t="shared" si="67"/>
        <v>0</v>
      </c>
      <c r="O377" s="4"/>
    </row>
    <row r="378" spans="1:15" ht="25.5" x14ac:dyDescent="0.2">
      <c r="A378" s="56" t="s">
        <v>892</v>
      </c>
      <c r="B378" s="59" t="s">
        <v>1542</v>
      </c>
      <c r="C378" s="11" t="s">
        <v>893</v>
      </c>
      <c r="D378" s="42" t="s">
        <v>15</v>
      </c>
      <c r="E378" s="12">
        <v>2</v>
      </c>
      <c r="F378" s="13"/>
      <c r="G378" s="13"/>
      <c r="H378" s="13"/>
      <c r="I378" s="13">
        <f t="shared" si="64"/>
        <v>0</v>
      </c>
      <c r="J378" s="13">
        <f t="shared" si="65"/>
        <v>0</v>
      </c>
      <c r="K378" s="13">
        <f t="shared" si="66"/>
        <v>0</v>
      </c>
      <c r="L378" s="14">
        <f t="shared" si="67"/>
        <v>0</v>
      </c>
      <c r="O378" s="4"/>
    </row>
    <row r="379" spans="1:15" ht="38.25" x14ac:dyDescent="0.2">
      <c r="A379" s="56" t="s">
        <v>894</v>
      </c>
      <c r="B379" s="59" t="s">
        <v>1543</v>
      </c>
      <c r="C379" s="11" t="s">
        <v>895</v>
      </c>
      <c r="D379" s="42" t="s">
        <v>15</v>
      </c>
      <c r="E379" s="12">
        <v>1</v>
      </c>
      <c r="F379" s="13"/>
      <c r="G379" s="13"/>
      <c r="H379" s="13"/>
      <c r="I379" s="13">
        <f t="shared" si="64"/>
        <v>0</v>
      </c>
      <c r="J379" s="13">
        <f t="shared" si="65"/>
        <v>0</v>
      </c>
      <c r="K379" s="13">
        <f t="shared" si="66"/>
        <v>0</v>
      </c>
      <c r="L379" s="14">
        <f t="shared" si="67"/>
        <v>0</v>
      </c>
      <c r="O379" s="4"/>
    </row>
    <row r="380" spans="1:15" ht="38.25" x14ac:dyDescent="0.2">
      <c r="A380" s="56" t="s">
        <v>896</v>
      </c>
      <c r="B380" s="59" t="s">
        <v>1544</v>
      </c>
      <c r="C380" s="11" t="s">
        <v>897</v>
      </c>
      <c r="D380" s="42" t="s">
        <v>15</v>
      </c>
      <c r="E380" s="12">
        <v>1</v>
      </c>
      <c r="F380" s="13"/>
      <c r="G380" s="13"/>
      <c r="H380" s="13"/>
      <c r="I380" s="13">
        <f t="shared" si="64"/>
        <v>0</v>
      </c>
      <c r="J380" s="13">
        <f t="shared" si="65"/>
        <v>0</v>
      </c>
      <c r="K380" s="13">
        <f t="shared" si="66"/>
        <v>0</v>
      </c>
      <c r="L380" s="14">
        <f t="shared" si="67"/>
        <v>0</v>
      </c>
      <c r="O380" s="4"/>
    </row>
    <row r="381" spans="1:15" ht="38.25" x14ac:dyDescent="0.2">
      <c r="A381" s="56" t="s">
        <v>898</v>
      </c>
      <c r="B381" s="59" t="s">
        <v>1545</v>
      </c>
      <c r="C381" s="11" t="s">
        <v>899</v>
      </c>
      <c r="D381" s="42" t="s">
        <v>15</v>
      </c>
      <c r="E381" s="12">
        <v>13</v>
      </c>
      <c r="F381" s="13"/>
      <c r="G381" s="13"/>
      <c r="H381" s="13"/>
      <c r="I381" s="13">
        <f t="shared" si="64"/>
        <v>0</v>
      </c>
      <c r="J381" s="13">
        <f t="shared" si="65"/>
        <v>0</v>
      </c>
      <c r="K381" s="13">
        <f t="shared" si="66"/>
        <v>0</v>
      </c>
      <c r="L381" s="14">
        <f t="shared" si="67"/>
        <v>0</v>
      </c>
      <c r="O381" s="4"/>
    </row>
    <row r="382" spans="1:15" x14ac:dyDescent="0.2">
      <c r="A382" s="56" t="s">
        <v>900</v>
      </c>
      <c r="B382" s="59" t="s">
        <v>1546</v>
      </c>
      <c r="C382" s="11" t="s">
        <v>901</v>
      </c>
      <c r="D382" s="42" t="s">
        <v>15</v>
      </c>
      <c r="E382" s="12">
        <v>4</v>
      </c>
      <c r="F382" s="13"/>
      <c r="G382" s="13"/>
      <c r="H382" s="13"/>
      <c r="I382" s="13">
        <f t="shared" si="64"/>
        <v>0</v>
      </c>
      <c r="J382" s="13">
        <f t="shared" si="65"/>
        <v>0</v>
      </c>
      <c r="K382" s="13">
        <f t="shared" si="66"/>
        <v>0</v>
      </c>
      <c r="L382" s="14">
        <f t="shared" si="67"/>
        <v>0</v>
      </c>
      <c r="O382" s="4"/>
    </row>
    <row r="383" spans="1:15" ht="25.5" x14ac:dyDescent="0.2">
      <c r="A383" s="56" t="s">
        <v>902</v>
      </c>
      <c r="B383" s="59" t="s">
        <v>1547</v>
      </c>
      <c r="C383" s="11" t="s">
        <v>903</v>
      </c>
      <c r="D383" s="42" t="s">
        <v>15</v>
      </c>
      <c r="E383" s="12">
        <v>10</v>
      </c>
      <c r="F383" s="13"/>
      <c r="G383" s="13"/>
      <c r="H383" s="13"/>
      <c r="I383" s="13">
        <f t="shared" si="64"/>
        <v>0</v>
      </c>
      <c r="J383" s="13">
        <f t="shared" si="65"/>
        <v>0</v>
      </c>
      <c r="K383" s="13">
        <f t="shared" si="66"/>
        <v>0</v>
      </c>
      <c r="L383" s="14">
        <f t="shared" si="67"/>
        <v>0</v>
      </c>
      <c r="O383" s="4"/>
    </row>
    <row r="384" spans="1:15" x14ac:dyDescent="0.2">
      <c r="A384" s="56" t="s">
        <v>904</v>
      </c>
      <c r="B384" s="59" t="s">
        <v>905</v>
      </c>
      <c r="C384" s="11" t="s">
        <v>906</v>
      </c>
      <c r="D384" s="42" t="s">
        <v>15</v>
      </c>
      <c r="E384" s="12">
        <v>14</v>
      </c>
      <c r="F384" s="13"/>
      <c r="G384" s="13"/>
      <c r="H384" s="13"/>
      <c r="I384" s="13">
        <f t="shared" si="64"/>
        <v>0</v>
      </c>
      <c r="J384" s="13">
        <f t="shared" si="65"/>
        <v>0</v>
      </c>
      <c r="K384" s="13">
        <f t="shared" si="66"/>
        <v>0</v>
      </c>
      <c r="L384" s="14">
        <f t="shared" si="67"/>
        <v>0</v>
      </c>
      <c r="O384" s="4"/>
    </row>
    <row r="385" spans="1:15" x14ac:dyDescent="0.2">
      <c r="A385" s="56" t="s">
        <v>907</v>
      </c>
      <c r="B385" s="59" t="s">
        <v>908</v>
      </c>
      <c r="C385" s="11" t="s">
        <v>909</v>
      </c>
      <c r="D385" s="42" t="s">
        <v>15</v>
      </c>
      <c r="E385" s="12">
        <v>10</v>
      </c>
      <c r="F385" s="13"/>
      <c r="G385" s="13"/>
      <c r="H385" s="13"/>
      <c r="I385" s="13">
        <f t="shared" si="64"/>
        <v>0</v>
      </c>
      <c r="J385" s="13">
        <f t="shared" si="65"/>
        <v>0</v>
      </c>
      <c r="K385" s="13">
        <f t="shared" si="66"/>
        <v>0</v>
      </c>
      <c r="L385" s="14">
        <f t="shared" si="67"/>
        <v>0</v>
      </c>
      <c r="O385" s="4"/>
    </row>
    <row r="386" spans="1:15" x14ac:dyDescent="0.2">
      <c r="A386" s="56" t="s">
        <v>910</v>
      </c>
      <c r="B386" s="59" t="s">
        <v>911</v>
      </c>
      <c r="C386" s="11" t="s">
        <v>912</v>
      </c>
      <c r="D386" s="42" t="s">
        <v>15</v>
      </c>
      <c r="E386" s="12">
        <v>19</v>
      </c>
      <c r="F386" s="13"/>
      <c r="G386" s="13"/>
      <c r="H386" s="13"/>
      <c r="I386" s="13">
        <f t="shared" si="64"/>
        <v>0</v>
      </c>
      <c r="J386" s="13">
        <f t="shared" si="65"/>
        <v>0</v>
      </c>
      <c r="K386" s="13">
        <f t="shared" si="66"/>
        <v>0</v>
      </c>
      <c r="L386" s="14">
        <f t="shared" si="67"/>
        <v>0</v>
      </c>
      <c r="O386" s="4"/>
    </row>
    <row r="387" spans="1:15" x14ac:dyDescent="0.2">
      <c r="A387" s="56" t="s">
        <v>913</v>
      </c>
      <c r="B387" s="59" t="s">
        <v>914</v>
      </c>
      <c r="C387" s="11" t="s">
        <v>915</v>
      </c>
      <c r="D387" s="42" t="s">
        <v>19</v>
      </c>
      <c r="E387" s="12">
        <v>4</v>
      </c>
      <c r="F387" s="13"/>
      <c r="G387" s="13"/>
      <c r="H387" s="13"/>
      <c r="I387" s="13">
        <f t="shared" si="64"/>
        <v>0</v>
      </c>
      <c r="J387" s="13">
        <f t="shared" si="65"/>
        <v>0</v>
      </c>
      <c r="K387" s="13">
        <f t="shared" si="66"/>
        <v>0</v>
      </c>
      <c r="L387" s="14">
        <f t="shared" si="67"/>
        <v>0</v>
      </c>
      <c r="O387" s="4"/>
    </row>
    <row r="388" spans="1:15" ht="25.5" x14ac:dyDescent="0.2">
      <c r="A388" s="56" t="s">
        <v>916</v>
      </c>
      <c r="B388" s="59" t="s">
        <v>1548</v>
      </c>
      <c r="C388" s="11" t="s">
        <v>917</v>
      </c>
      <c r="D388" s="42" t="s">
        <v>15</v>
      </c>
      <c r="E388" s="12">
        <v>4</v>
      </c>
      <c r="F388" s="13"/>
      <c r="G388" s="13"/>
      <c r="H388" s="13"/>
      <c r="I388" s="13">
        <f t="shared" si="64"/>
        <v>0</v>
      </c>
      <c r="J388" s="13">
        <f t="shared" si="65"/>
        <v>0</v>
      </c>
      <c r="K388" s="13">
        <f t="shared" si="66"/>
        <v>0</v>
      </c>
      <c r="L388" s="14">
        <f t="shared" si="67"/>
        <v>0</v>
      </c>
      <c r="O388" s="4"/>
    </row>
    <row r="389" spans="1:15" ht="25.5" x14ac:dyDescent="0.2">
      <c r="A389" s="56" t="s">
        <v>918</v>
      </c>
      <c r="B389" s="59" t="s">
        <v>1549</v>
      </c>
      <c r="C389" s="11" t="s">
        <v>919</v>
      </c>
      <c r="D389" s="42" t="s">
        <v>15</v>
      </c>
      <c r="E389" s="12">
        <v>2</v>
      </c>
      <c r="F389" s="13"/>
      <c r="G389" s="13"/>
      <c r="H389" s="13"/>
      <c r="I389" s="13">
        <f t="shared" si="64"/>
        <v>0</v>
      </c>
      <c r="J389" s="13">
        <f t="shared" si="65"/>
        <v>0</v>
      </c>
      <c r="K389" s="13">
        <f t="shared" si="66"/>
        <v>0</v>
      </c>
      <c r="L389" s="14">
        <f t="shared" si="67"/>
        <v>0</v>
      </c>
      <c r="O389" s="4"/>
    </row>
    <row r="390" spans="1:15" ht="25.5" x14ac:dyDescent="0.2">
      <c r="A390" s="56" t="s">
        <v>920</v>
      </c>
      <c r="B390" s="59" t="s">
        <v>1550</v>
      </c>
      <c r="C390" s="11" t="s">
        <v>921</v>
      </c>
      <c r="D390" s="42" t="s">
        <v>15</v>
      </c>
      <c r="E390" s="12">
        <v>2</v>
      </c>
      <c r="F390" s="13"/>
      <c r="G390" s="13"/>
      <c r="H390" s="13"/>
      <c r="I390" s="13">
        <f t="shared" si="64"/>
        <v>0</v>
      </c>
      <c r="J390" s="13">
        <f t="shared" si="65"/>
        <v>0</v>
      </c>
      <c r="K390" s="13">
        <f t="shared" si="66"/>
        <v>0</v>
      </c>
      <c r="L390" s="14">
        <f t="shared" si="67"/>
        <v>0</v>
      </c>
      <c r="O390" s="4"/>
    </row>
    <row r="391" spans="1:15" x14ac:dyDescent="0.2">
      <c r="A391" s="56"/>
      <c r="B391" s="59"/>
      <c r="C391" s="11"/>
      <c r="D391" s="42"/>
      <c r="E391" s="12"/>
      <c r="F391" s="13"/>
      <c r="G391" s="13"/>
      <c r="H391" s="13"/>
      <c r="I391" s="13"/>
      <c r="J391" s="13"/>
      <c r="K391" s="13"/>
      <c r="L391" s="14"/>
      <c r="O391" s="4"/>
    </row>
    <row r="392" spans="1:15" x14ac:dyDescent="0.2">
      <c r="A392" s="57" t="s">
        <v>922</v>
      </c>
      <c r="B392" s="61"/>
      <c r="C392" s="16" t="s">
        <v>923</v>
      </c>
      <c r="D392" s="43"/>
      <c r="E392" s="17"/>
      <c r="F392" s="16"/>
      <c r="G392" s="16"/>
      <c r="H392" s="16"/>
      <c r="I392" s="16"/>
      <c r="J392" s="18">
        <f>SUM(J393:J410)</f>
        <v>0</v>
      </c>
      <c r="K392" s="18">
        <f>SUM(K393:K410)</f>
        <v>0</v>
      </c>
      <c r="L392" s="19">
        <f>SUM(L393:L410)</f>
        <v>0</v>
      </c>
      <c r="O392" s="4"/>
    </row>
    <row r="393" spans="1:15" ht="63.75" x14ac:dyDescent="0.2">
      <c r="A393" s="56" t="s">
        <v>924</v>
      </c>
      <c r="B393" s="59" t="s">
        <v>925</v>
      </c>
      <c r="C393" s="11" t="s">
        <v>926</v>
      </c>
      <c r="D393" s="42" t="s">
        <v>26</v>
      </c>
      <c r="E393" s="12">
        <v>71</v>
      </c>
      <c r="F393" s="13"/>
      <c r="G393" s="13"/>
      <c r="H393" s="13"/>
      <c r="I393" s="49" t="str">
        <f>TRUNC(F393 * (1 + 19.83 / 100), 2) &amp;CHAR(10)&amp; "(19.83%)"</f>
        <v>0
(19.83%)</v>
      </c>
      <c r="J393" s="13">
        <f t="shared" ref="J393:J410" si="68">TRUNC(E393 * G393, 2)</f>
        <v>0</v>
      </c>
      <c r="K393" s="13">
        <f t="shared" ref="K393:K410" si="69">L393 - J393</f>
        <v>0</v>
      </c>
      <c r="L393" s="14">
        <f>TRUNC(E393 * TRUNC(F393 * (1 + 19.83 / 100), 2), 2)</f>
        <v>0</v>
      </c>
      <c r="O393" s="4"/>
    </row>
    <row r="394" spans="1:15" ht="51" x14ac:dyDescent="0.2">
      <c r="A394" s="56" t="s">
        <v>927</v>
      </c>
      <c r="B394" s="59" t="s">
        <v>928</v>
      </c>
      <c r="C394" s="11" t="s">
        <v>929</v>
      </c>
      <c r="D394" s="42" t="s">
        <v>26</v>
      </c>
      <c r="E394" s="12">
        <v>21</v>
      </c>
      <c r="F394" s="13"/>
      <c r="G394" s="13"/>
      <c r="H394" s="13"/>
      <c r="I394" s="49" t="str">
        <f>TRUNC(F394 * (1 + 19.83 / 100), 2) &amp;CHAR(10)&amp; "(19.83%)"</f>
        <v>0
(19.83%)</v>
      </c>
      <c r="J394" s="13">
        <f t="shared" si="68"/>
        <v>0</v>
      </c>
      <c r="K394" s="13">
        <f t="shared" si="69"/>
        <v>0</v>
      </c>
      <c r="L394" s="14">
        <f>TRUNC(E394 * TRUNC(F394 * (1 + 19.83 / 100), 2), 2)</f>
        <v>0</v>
      </c>
      <c r="O394" s="4"/>
    </row>
    <row r="395" spans="1:15" ht="25.5" x14ac:dyDescent="0.2">
      <c r="A395" s="56" t="s">
        <v>930</v>
      </c>
      <c r="B395" s="59" t="s">
        <v>931</v>
      </c>
      <c r="C395" s="11" t="s">
        <v>932</v>
      </c>
      <c r="D395" s="42" t="s">
        <v>26</v>
      </c>
      <c r="E395" s="12">
        <v>16</v>
      </c>
      <c r="F395" s="13"/>
      <c r="G395" s="13"/>
      <c r="H395" s="13"/>
      <c r="I395" s="49" t="str">
        <f>TRUNC(F395 * (1 + 19.83 / 100), 2) &amp;CHAR(10)&amp; "(19.83%)"</f>
        <v>0
(19.83%)</v>
      </c>
      <c r="J395" s="13">
        <f t="shared" si="68"/>
        <v>0</v>
      </c>
      <c r="K395" s="13">
        <f t="shared" si="69"/>
        <v>0</v>
      </c>
      <c r="L395" s="14">
        <f>TRUNC(E395 * TRUNC(F395 * (1 + 19.83 / 100), 2), 2)</f>
        <v>0</v>
      </c>
      <c r="O395" s="4"/>
    </row>
    <row r="396" spans="1:15" ht="63.75" x14ac:dyDescent="0.2">
      <c r="A396" s="56" t="s">
        <v>933</v>
      </c>
      <c r="B396" s="59" t="s">
        <v>934</v>
      </c>
      <c r="C396" s="11" t="s">
        <v>935</v>
      </c>
      <c r="D396" s="42" t="s">
        <v>15</v>
      </c>
      <c r="E396" s="12">
        <v>1</v>
      </c>
      <c r="F396" s="13"/>
      <c r="G396" s="13"/>
      <c r="H396" s="13"/>
      <c r="I396" s="49" t="str">
        <f>TRUNC(F396 * (1 + 19.83 / 100), 2) &amp;CHAR(10)&amp; "(19.83%)"</f>
        <v>0
(19.83%)</v>
      </c>
      <c r="J396" s="13">
        <f t="shared" si="68"/>
        <v>0</v>
      </c>
      <c r="K396" s="13">
        <f t="shared" si="69"/>
        <v>0</v>
      </c>
      <c r="L396" s="14">
        <f>TRUNC(E396 * TRUNC(F396 * (1 + 19.83 / 100), 2), 2)</f>
        <v>0</v>
      </c>
      <c r="O396" s="4"/>
    </row>
    <row r="397" spans="1:15" ht="25.5" x14ac:dyDescent="0.2">
      <c r="A397" s="56" t="s">
        <v>936</v>
      </c>
      <c r="B397" s="59" t="s">
        <v>1551</v>
      </c>
      <c r="C397" s="11" t="s">
        <v>937</v>
      </c>
      <c r="D397" s="42" t="s">
        <v>15</v>
      </c>
      <c r="E397" s="12">
        <v>9</v>
      </c>
      <c r="F397" s="13"/>
      <c r="G397" s="13"/>
      <c r="H397" s="13"/>
      <c r="I397" s="13">
        <f>TRUNC(F397 * (1 + 25.03 / 100), 2)</f>
        <v>0</v>
      </c>
      <c r="J397" s="13">
        <f t="shared" si="68"/>
        <v>0</v>
      </c>
      <c r="K397" s="13">
        <f t="shared" si="69"/>
        <v>0</v>
      </c>
      <c r="L397" s="14">
        <f>TRUNC(E397 * I397, 2)</f>
        <v>0</v>
      </c>
      <c r="O397" s="4"/>
    </row>
    <row r="398" spans="1:15" ht="25.5" x14ac:dyDescent="0.2">
      <c r="A398" s="56" t="s">
        <v>938</v>
      </c>
      <c r="B398" s="59" t="s">
        <v>939</v>
      </c>
      <c r="C398" s="11" t="s">
        <v>940</v>
      </c>
      <c r="D398" s="42" t="s">
        <v>15</v>
      </c>
      <c r="E398" s="12">
        <v>6</v>
      </c>
      <c r="F398" s="13"/>
      <c r="G398" s="13"/>
      <c r="H398" s="13"/>
      <c r="I398" s="49" t="str">
        <f>TRUNC(F398 * (1 + 19.83 / 100), 2) &amp;CHAR(10)&amp; "(19.83%)"</f>
        <v>0
(19.83%)</v>
      </c>
      <c r="J398" s="13">
        <f t="shared" si="68"/>
        <v>0</v>
      </c>
      <c r="K398" s="13">
        <f t="shared" si="69"/>
        <v>0</v>
      </c>
      <c r="L398" s="14">
        <f>TRUNC(E398 * TRUNC(F398 * (1 + 19.83 / 100), 2), 2)</f>
        <v>0</v>
      </c>
      <c r="O398" s="4"/>
    </row>
    <row r="399" spans="1:15" ht="39.75" customHeight="1" x14ac:dyDescent="0.2">
      <c r="A399" s="56" t="s">
        <v>941</v>
      </c>
      <c r="B399" s="59" t="s">
        <v>942</v>
      </c>
      <c r="C399" s="11" t="s">
        <v>943</v>
      </c>
      <c r="D399" s="42" t="s">
        <v>26</v>
      </c>
      <c r="E399" s="12">
        <v>7</v>
      </c>
      <c r="F399" s="13"/>
      <c r="G399" s="13"/>
      <c r="H399" s="13"/>
      <c r="I399" s="13">
        <f t="shared" ref="I399:I410" si="70">TRUNC(F399 * (1 + 25.03 / 100), 2)</f>
        <v>0</v>
      </c>
      <c r="J399" s="13">
        <f t="shared" si="68"/>
        <v>0</v>
      </c>
      <c r="K399" s="13">
        <f t="shared" si="69"/>
        <v>0</v>
      </c>
      <c r="L399" s="14">
        <f t="shared" ref="L399:L410" si="71">TRUNC(E399 * I399, 2)</f>
        <v>0</v>
      </c>
      <c r="O399" s="4"/>
    </row>
    <row r="400" spans="1:15" ht="39.75" customHeight="1" x14ac:dyDescent="0.2">
      <c r="A400" s="56" t="s">
        <v>944</v>
      </c>
      <c r="B400" s="59" t="s">
        <v>945</v>
      </c>
      <c r="C400" s="11" t="s">
        <v>946</v>
      </c>
      <c r="D400" s="42" t="s">
        <v>26</v>
      </c>
      <c r="E400" s="12">
        <v>8</v>
      </c>
      <c r="F400" s="13"/>
      <c r="G400" s="13"/>
      <c r="H400" s="13"/>
      <c r="I400" s="13">
        <f t="shared" si="70"/>
        <v>0</v>
      </c>
      <c r="J400" s="13">
        <f t="shared" si="68"/>
        <v>0</v>
      </c>
      <c r="K400" s="13">
        <f t="shared" si="69"/>
        <v>0</v>
      </c>
      <c r="L400" s="14">
        <f t="shared" si="71"/>
        <v>0</v>
      </c>
      <c r="O400" s="4"/>
    </row>
    <row r="401" spans="1:15" ht="25.5" x14ac:dyDescent="0.2">
      <c r="A401" s="56" t="s">
        <v>947</v>
      </c>
      <c r="B401" s="59" t="s">
        <v>1552</v>
      </c>
      <c r="C401" s="11" t="s">
        <v>948</v>
      </c>
      <c r="D401" s="42" t="s">
        <v>26</v>
      </c>
      <c r="E401" s="12">
        <v>6</v>
      </c>
      <c r="F401" s="13"/>
      <c r="G401" s="13"/>
      <c r="H401" s="13"/>
      <c r="I401" s="13">
        <f t="shared" si="70"/>
        <v>0</v>
      </c>
      <c r="J401" s="13">
        <f t="shared" si="68"/>
        <v>0</v>
      </c>
      <c r="K401" s="13">
        <f t="shared" si="69"/>
        <v>0</v>
      </c>
      <c r="L401" s="14">
        <f t="shared" si="71"/>
        <v>0</v>
      </c>
      <c r="O401" s="4"/>
    </row>
    <row r="402" spans="1:15" ht="25.5" x14ac:dyDescent="0.2">
      <c r="A402" s="56" t="s">
        <v>949</v>
      </c>
      <c r="B402" s="59" t="s">
        <v>950</v>
      </c>
      <c r="C402" s="11" t="s">
        <v>951</v>
      </c>
      <c r="D402" s="42" t="s">
        <v>26</v>
      </c>
      <c r="E402" s="12">
        <v>11</v>
      </c>
      <c r="F402" s="13"/>
      <c r="G402" s="13"/>
      <c r="H402" s="13"/>
      <c r="I402" s="13">
        <f t="shared" si="70"/>
        <v>0</v>
      </c>
      <c r="J402" s="13">
        <f t="shared" si="68"/>
        <v>0</v>
      </c>
      <c r="K402" s="13">
        <f t="shared" si="69"/>
        <v>0</v>
      </c>
      <c r="L402" s="14">
        <f t="shared" si="71"/>
        <v>0</v>
      </c>
      <c r="O402" s="4"/>
    </row>
    <row r="403" spans="1:15" ht="38.25" x14ac:dyDescent="0.2">
      <c r="A403" s="56" t="s">
        <v>952</v>
      </c>
      <c r="B403" s="59" t="s">
        <v>953</v>
      </c>
      <c r="C403" s="11" t="s">
        <v>954</v>
      </c>
      <c r="D403" s="42" t="s">
        <v>26</v>
      </c>
      <c r="E403" s="12">
        <v>1.5</v>
      </c>
      <c r="F403" s="13"/>
      <c r="G403" s="13"/>
      <c r="H403" s="13"/>
      <c r="I403" s="13">
        <f t="shared" si="70"/>
        <v>0</v>
      </c>
      <c r="J403" s="13">
        <f t="shared" si="68"/>
        <v>0</v>
      </c>
      <c r="K403" s="13">
        <f t="shared" si="69"/>
        <v>0</v>
      </c>
      <c r="L403" s="14">
        <f t="shared" si="71"/>
        <v>0</v>
      </c>
      <c r="O403" s="4"/>
    </row>
    <row r="404" spans="1:15" ht="38.25" x14ac:dyDescent="0.2">
      <c r="A404" s="56" t="s">
        <v>955</v>
      </c>
      <c r="B404" s="59" t="s">
        <v>956</v>
      </c>
      <c r="C404" s="11" t="s">
        <v>957</v>
      </c>
      <c r="D404" s="42" t="s">
        <v>26</v>
      </c>
      <c r="E404" s="12">
        <v>7</v>
      </c>
      <c r="F404" s="13"/>
      <c r="G404" s="13"/>
      <c r="H404" s="13"/>
      <c r="I404" s="13">
        <f t="shared" si="70"/>
        <v>0</v>
      </c>
      <c r="J404" s="13">
        <f t="shared" si="68"/>
        <v>0</v>
      </c>
      <c r="K404" s="13">
        <f t="shared" si="69"/>
        <v>0</v>
      </c>
      <c r="L404" s="14">
        <f t="shared" si="71"/>
        <v>0</v>
      </c>
      <c r="O404" s="4"/>
    </row>
    <row r="405" spans="1:15" ht="38.25" x14ac:dyDescent="0.2">
      <c r="A405" s="56" t="s">
        <v>958</v>
      </c>
      <c r="B405" s="59" t="s">
        <v>959</v>
      </c>
      <c r="C405" s="11" t="s">
        <v>960</v>
      </c>
      <c r="D405" s="42" t="s">
        <v>26</v>
      </c>
      <c r="E405" s="12">
        <v>10</v>
      </c>
      <c r="F405" s="13"/>
      <c r="G405" s="13"/>
      <c r="H405" s="13"/>
      <c r="I405" s="13">
        <f t="shared" si="70"/>
        <v>0</v>
      </c>
      <c r="J405" s="13">
        <f t="shared" si="68"/>
        <v>0</v>
      </c>
      <c r="K405" s="13">
        <f t="shared" si="69"/>
        <v>0</v>
      </c>
      <c r="L405" s="14">
        <f t="shared" si="71"/>
        <v>0</v>
      </c>
      <c r="O405" s="4"/>
    </row>
    <row r="406" spans="1:15" ht="38.25" x14ac:dyDescent="0.2">
      <c r="A406" s="56" t="s">
        <v>961</v>
      </c>
      <c r="B406" s="59" t="s">
        <v>962</v>
      </c>
      <c r="C406" s="11" t="s">
        <v>963</v>
      </c>
      <c r="D406" s="42" t="s">
        <v>26</v>
      </c>
      <c r="E406" s="12">
        <v>2.5</v>
      </c>
      <c r="F406" s="13"/>
      <c r="G406" s="13"/>
      <c r="H406" s="13"/>
      <c r="I406" s="13">
        <f t="shared" si="70"/>
        <v>0</v>
      </c>
      <c r="J406" s="13">
        <f t="shared" si="68"/>
        <v>0</v>
      </c>
      <c r="K406" s="13">
        <f t="shared" si="69"/>
        <v>0</v>
      </c>
      <c r="L406" s="14">
        <f t="shared" si="71"/>
        <v>0</v>
      </c>
      <c r="O406" s="4"/>
    </row>
    <row r="407" spans="1:15" ht="38.25" x14ac:dyDescent="0.2">
      <c r="A407" s="56" t="s">
        <v>964</v>
      </c>
      <c r="B407" s="59" t="s">
        <v>965</v>
      </c>
      <c r="C407" s="11" t="s">
        <v>966</v>
      </c>
      <c r="D407" s="42" t="s">
        <v>26</v>
      </c>
      <c r="E407" s="12">
        <v>2.5</v>
      </c>
      <c r="F407" s="13"/>
      <c r="G407" s="13"/>
      <c r="H407" s="13"/>
      <c r="I407" s="13">
        <f t="shared" si="70"/>
        <v>0</v>
      </c>
      <c r="J407" s="13">
        <f t="shared" si="68"/>
        <v>0</v>
      </c>
      <c r="K407" s="13">
        <f t="shared" si="69"/>
        <v>0</v>
      </c>
      <c r="L407" s="14">
        <f t="shared" si="71"/>
        <v>0</v>
      </c>
      <c r="O407" s="4"/>
    </row>
    <row r="408" spans="1:15" ht="38.25" x14ac:dyDescent="0.2">
      <c r="A408" s="56" t="s">
        <v>967</v>
      </c>
      <c r="B408" s="59" t="s">
        <v>968</v>
      </c>
      <c r="C408" s="11" t="s">
        <v>969</v>
      </c>
      <c r="D408" s="42" t="s">
        <v>26</v>
      </c>
      <c r="E408" s="12">
        <v>2.5</v>
      </c>
      <c r="F408" s="13"/>
      <c r="G408" s="13"/>
      <c r="H408" s="13"/>
      <c r="I408" s="13">
        <f t="shared" si="70"/>
        <v>0</v>
      </c>
      <c r="J408" s="13">
        <f t="shared" si="68"/>
        <v>0</v>
      </c>
      <c r="K408" s="13">
        <f t="shared" si="69"/>
        <v>0</v>
      </c>
      <c r="L408" s="14">
        <f t="shared" si="71"/>
        <v>0</v>
      </c>
      <c r="O408" s="4"/>
    </row>
    <row r="409" spans="1:15" ht="38.25" x14ac:dyDescent="0.2">
      <c r="A409" s="56" t="s">
        <v>970</v>
      </c>
      <c r="B409" s="59" t="s">
        <v>971</v>
      </c>
      <c r="C409" s="11" t="s">
        <v>972</v>
      </c>
      <c r="D409" s="42" t="s">
        <v>26</v>
      </c>
      <c r="E409" s="12">
        <v>6</v>
      </c>
      <c r="F409" s="13"/>
      <c r="G409" s="13"/>
      <c r="H409" s="13"/>
      <c r="I409" s="13">
        <f t="shared" si="70"/>
        <v>0</v>
      </c>
      <c r="J409" s="13">
        <f t="shared" si="68"/>
        <v>0</v>
      </c>
      <c r="K409" s="13">
        <f t="shared" si="69"/>
        <v>0</v>
      </c>
      <c r="L409" s="14">
        <f t="shared" si="71"/>
        <v>0</v>
      </c>
      <c r="O409" s="4"/>
    </row>
    <row r="410" spans="1:15" ht="25.5" x14ac:dyDescent="0.2">
      <c r="A410" s="56" t="s">
        <v>973</v>
      </c>
      <c r="B410" s="59" t="s">
        <v>974</v>
      </c>
      <c r="C410" s="11" t="s">
        <v>975</v>
      </c>
      <c r="D410" s="42" t="s">
        <v>15</v>
      </c>
      <c r="E410" s="12">
        <v>1</v>
      </c>
      <c r="F410" s="13"/>
      <c r="G410" s="13"/>
      <c r="H410" s="13"/>
      <c r="I410" s="13">
        <f t="shared" si="70"/>
        <v>0</v>
      </c>
      <c r="J410" s="13">
        <f t="shared" si="68"/>
        <v>0</v>
      </c>
      <c r="K410" s="13">
        <f t="shared" si="69"/>
        <v>0</v>
      </c>
      <c r="L410" s="14">
        <f t="shared" si="71"/>
        <v>0</v>
      </c>
      <c r="O410" s="4"/>
    </row>
    <row r="411" spans="1:15" x14ac:dyDescent="0.2">
      <c r="A411" s="56"/>
      <c r="B411" s="59"/>
      <c r="C411" s="11"/>
      <c r="D411" s="42"/>
      <c r="E411" s="12"/>
      <c r="F411" s="13"/>
      <c r="G411" s="13"/>
      <c r="H411" s="13"/>
      <c r="I411" s="13"/>
      <c r="J411" s="13"/>
      <c r="K411" s="13"/>
      <c r="L411" s="14"/>
      <c r="O411" s="4"/>
    </row>
    <row r="412" spans="1:15" x14ac:dyDescent="0.2">
      <c r="A412" s="57" t="s">
        <v>976</v>
      </c>
      <c r="B412" s="61"/>
      <c r="C412" s="16" t="s">
        <v>977</v>
      </c>
      <c r="D412" s="43"/>
      <c r="E412" s="17"/>
      <c r="F412" s="16"/>
      <c r="G412" s="16"/>
      <c r="H412" s="16"/>
      <c r="I412" s="16"/>
      <c r="J412" s="18">
        <f>SUM(J413:J415)</f>
        <v>0</v>
      </c>
      <c r="K412" s="18">
        <f>SUM(K413:K415)</f>
        <v>0</v>
      </c>
      <c r="L412" s="19">
        <f>SUM(L413:L415)</f>
        <v>0</v>
      </c>
      <c r="O412" s="4"/>
    </row>
    <row r="413" spans="1:15" ht="25.5" x14ac:dyDescent="0.2">
      <c r="A413" s="56" t="s">
        <v>978</v>
      </c>
      <c r="B413" s="59" t="s">
        <v>979</v>
      </c>
      <c r="C413" s="11" t="s">
        <v>980</v>
      </c>
      <c r="D413" s="42" t="s">
        <v>26</v>
      </c>
      <c r="E413" s="12">
        <v>10</v>
      </c>
      <c r="F413" s="13"/>
      <c r="G413" s="13"/>
      <c r="H413" s="13"/>
      <c r="I413" s="13">
        <f>TRUNC(F413 * (1 + 25.03 / 100), 2)</f>
        <v>0</v>
      </c>
      <c r="J413" s="13">
        <f>TRUNC(E413 * G413, 2)</f>
        <v>0</v>
      </c>
      <c r="K413" s="13">
        <f>L413 - J413</f>
        <v>0</v>
      </c>
      <c r="L413" s="14">
        <f>TRUNC(E413 * I413, 2)</f>
        <v>0</v>
      </c>
      <c r="O413" s="4"/>
    </row>
    <row r="414" spans="1:15" ht="51.75" customHeight="1" x14ac:dyDescent="0.2">
      <c r="A414" s="56" t="s">
        <v>981</v>
      </c>
      <c r="B414" s="59" t="s">
        <v>982</v>
      </c>
      <c r="C414" s="11" t="s">
        <v>983</v>
      </c>
      <c r="D414" s="42" t="s">
        <v>26</v>
      </c>
      <c r="E414" s="12">
        <v>60</v>
      </c>
      <c r="F414" s="13"/>
      <c r="G414" s="13"/>
      <c r="H414" s="13"/>
      <c r="I414" s="13">
        <f>TRUNC(F414 * (1 + 25.03 / 100), 2)</f>
        <v>0</v>
      </c>
      <c r="J414" s="13">
        <f>TRUNC(E414 * G414, 2)</f>
        <v>0</v>
      </c>
      <c r="K414" s="13">
        <f>L414 - J414</f>
        <v>0</v>
      </c>
      <c r="L414" s="14">
        <f>TRUNC(E414 * I414, 2)</f>
        <v>0</v>
      </c>
      <c r="O414" s="4"/>
    </row>
    <row r="415" spans="1:15" ht="53.25" customHeight="1" x14ac:dyDescent="0.2">
      <c r="A415" s="56" t="s">
        <v>984</v>
      </c>
      <c r="B415" s="59" t="s">
        <v>985</v>
      </c>
      <c r="C415" s="11" t="s">
        <v>986</v>
      </c>
      <c r="D415" s="42" t="s">
        <v>26</v>
      </c>
      <c r="E415" s="12">
        <v>77</v>
      </c>
      <c r="F415" s="13"/>
      <c r="G415" s="13"/>
      <c r="H415" s="13"/>
      <c r="I415" s="13">
        <f>TRUNC(F415 * (1 + 25.03 / 100), 2)</f>
        <v>0</v>
      </c>
      <c r="J415" s="13">
        <f>TRUNC(E415 * G415, 2)</f>
        <v>0</v>
      </c>
      <c r="K415" s="13">
        <f>L415 - J415</f>
        <v>0</v>
      </c>
      <c r="L415" s="14">
        <f>TRUNC(E415 * I415, 2)</f>
        <v>0</v>
      </c>
      <c r="O415" s="4"/>
    </row>
    <row r="416" spans="1:15" x14ac:dyDescent="0.2">
      <c r="A416" s="56"/>
      <c r="B416" s="59"/>
      <c r="C416" s="11"/>
      <c r="D416" s="42"/>
      <c r="E416" s="12"/>
      <c r="F416" s="13"/>
      <c r="G416" s="13"/>
      <c r="H416" s="13"/>
      <c r="I416" s="13"/>
      <c r="J416" s="13"/>
      <c r="K416" s="13"/>
      <c r="L416" s="14"/>
      <c r="O416" s="4"/>
    </row>
    <row r="417" spans="1:15" x14ac:dyDescent="0.2">
      <c r="A417" s="57" t="s">
        <v>987</v>
      </c>
      <c r="B417" s="61"/>
      <c r="C417" s="16" t="s">
        <v>988</v>
      </c>
      <c r="D417" s="43"/>
      <c r="E417" s="17"/>
      <c r="F417" s="16"/>
      <c r="G417" s="16"/>
      <c r="H417" s="16"/>
      <c r="I417" s="16"/>
      <c r="J417" s="18">
        <f>SUM(J418:J421)</f>
        <v>0</v>
      </c>
      <c r="K417" s="18">
        <f>SUM(K418:K421)</f>
        <v>0</v>
      </c>
      <c r="L417" s="19">
        <f>SUM(L418:L421)</f>
        <v>0</v>
      </c>
      <c r="O417" s="4"/>
    </row>
    <row r="418" spans="1:15" ht="25.5" x14ac:dyDescent="0.2">
      <c r="A418" s="56" t="s">
        <v>989</v>
      </c>
      <c r="B418" s="59" t="s">
        <v>1472</v>
      </c>
      <c r="C418" s="11" t="s">
        <v>121</v>
      </c>
      <c r="D418" s="42" t="s">
        <v>19</v>
      </c>
      <c r="E418" s="12">
        <v>590</v>
      </c>
      <c r="F418" s="13"/>
      <c r="G418" s="13"/>
      <c r="H418" s="13"/>
      <c r="I418" s="13">
        <f>TRUNC(F418 * (1 + 25.03 / 100), 2)</f>
        <v>0</v>
      </c>
      <c r="J418" s="13">
        <f>TRUNC(E418 * G418, 2)</f>
        <v>0</v>
      </c>
      <c r="K418" s="13">
        <f>L418 - J418</f>
        <v>0</v>
      </c>
      <c r="L418" s="14">
        <f>TRUNC(E418 * I418, 2)</f>
        <v>0</v>
      </c>
      <c r="O418" s="4"/>
    </row>
    <row r="419" spans="1:15" ht="38.25" x14ac:dyDescent="0.2">
      <c r="A419" s="56" t="s">
        <v>990</v>
      </c>
      <c r="B419" s="59" t="s">
        <v>1533</v>
      </c>
      <c r="C419" s="11" t="s">
        <v>780</v>
      </c>
      <c r="D419" s="42" t="s">
        <v>19</v>
      </c>
      <c r="E419" s="12">
        <v>590</v>
      </c>
      <c r="F419" s="13"/>
      <c r="G419" s="13"/>
      <c r="H419" s="13"/>
      <c r="I419" s="13">
        <f>TRUNC(F419 * (1 + 25.03 / 100), 2)</f>
        <v>0</v>
      </c>
      <c r="J419" s="13">
        <f>TRUNC(E419 * G419, 2)</f>
        <v>0</v>
      </c>
      <c r="K419" s="13">
        <f>L419 - J419</f>
        <v>0</v>
      </c>
      <c r="L419" s="14">
        <f>TRUNC(E419 * I419, 2)</f>
        <v>0</v>
      </c>
      <c r="O419" s="4"/>
    </row>
    <row r="420" spans="1:15" ht="25.5" x14ac:dyDescent="0.2">
      <c r="A420" s="56" t="s">
        <v>991</v>
      </c>
      <c r="B420" s="59" t="s">
        <v>992</v>
      </c>
      <c r="C420" s="11" t="s">
        <v>993</v>
      </c>
      <c r="D420" s="42" t="s">
        <v>19</v>
      </c>
      <c r="E420" s="12">
        <v>590</v>
      </c>
      <c r="F420" s="13"/>
      <c r="G420" s="13"/>
      <c r="H420" s="13"/>
      <c r="I420" s="13">
        <f>TRUNC(F420 * (1 + 25.03 / 100), 2)</f>
        <v>0</v>
      </c>
      <c r="J420" s="13">
        <f>TRUNC(E420 * G420, 2)</f>
        <v>0</v>
      </c>
      <c r="K420" s="13">
        <f>L420 - J420</f>
        <v>0</v>
      </c>
      <c r="L420" s="14">
        <f>TRUNC(E420 * I420, 2)</f>
        <v>0</v>
      </c>
      <c r="O420" s="4"/>
    </row>
    <row r="421" spans="1:15" ht="25.5" x14ac:dyDescent="0.2">
      <c r="A421" s="56" t="s">
        <v>994</v>
      </c>
      <c r="B421" s="59" t="s">
        <v>995</v>
      </c>
      <c r="C421" s="11" t="s">
        <v>996</v>
      </c>
      <c r="D421" s="42" t="s">
        <v>26</v>
      </c>
      <c r="E421" s="12">
        <v>333</v>
      </c>
      <c r="F421" s="13"/>
      <c r="G421" s="13"/>
      <c r="H421" s="13"/>
      <c r="I421" s="13">
        <f>TRUNC(F421 * (1 + 25.03 / 100), 2)</f>
        <v>0</v>
      </c>
      <c r="J421" s="13">
        <f>TRUNC(E421 * G421, 2)</f>
        <v>0</v>
      </c>
      <c r="K421" s="13">
        <f>L421 - J421</f>
        <v>0</v>
      </c>
      <c r="L421" s="14">
        <f>TRUNC(E421 * I421, 2)</f>
        <v>0</v>
      </c>
      <c r="O421" s="4"/>
    </row>
    <row r="422" spans="1:15" x14ac:dyDescent="0.2">
      <c r="A422" s="56"/>
      <c r="B422" s="59"/>
      <c r="C422" s="11"/>
      <c r="D422" s="42"/>
      <c r="E422" s="12"/>
      <c r="F422" s="13"/>
      <c r="G422" s="13"/>
      <c r="H422" s="13"/>
      <c r="I422" s="13"/>
      <c r="J422" s="13"/>
      <c r="K422" s="13"/>
      <c r="L422" s="14"/>
      <c r="O422" s="4"/>
    </row>
    <row r="423" spans="1:15" x14ac:dyDescent="0.2">
      <c r="A423" s="57" t="s">
        <v>997</v>
      </c>
      <c r="B423" s="61"/>
      <c r="C423" s="16" t="s">
        <v>998</v>
      </c>
      <c r="D423" s="43"/>
      <c r="E423" s="17"/>
      <c r="F423" s="16"/>
      <c r="G423" s="16"/>
      <c r="H423" s="16"/>
      <c r="I423" s="16"/>
      <c r="J423" s="18">
        <f>SUM(J424:J435)</f>
        <v>0</v>
      </c>
      <c r="K423" s="18">
        <f>SUM(K424:K435)</f>
        <v>0</v>
      </c>
      <c r="L423" s="19">
        <f>SUM(L424:L435)</f>
        <v>0</v>
      </c>
      <c r="O423" s="4"/>
    </row>
    <row r="424" spans="1:15" ht="25.5" x14ac:dyDescent="0.2">
      <c r="A424" s="56" t="s">
        <v>999</v>
      </c>
      <c r="B424" s="59" t="s">
        <v>1000</v>
      </c>
      <c r="C424" s="11" t="s">
        <v>1001</v>
      </c>
      <c r="D424" s="42" t="s">
        <v>19</v>
      </c>
      <c r="E424" s="12">
        <v>739</v>
      </c>
      <c r="F424" s="13"/>
      <c r="G424" s="13"/>
      <c r="H424" s="13"/>
      <c r="I424" s="13">
        <f t="shared" ref="I424:I435" si="72">TRUNC(F424 * (1 + 25.03 / 100), 2)</f>
        <v>0</v>
      </c>
      <c r="J424" s="13">
        <f t="shared" ref="J424:J435" si="73">TRUNC(E424 * G424, 2)</f>
        <v>0</v>
      </c>
      <c r="K424" s="13">
        <f t="shared" ref="K424:K435" si="74">L424 - J424</f>
        <v>0</v>
      </c>
      <c r="L424" s="14">
        <f t="shared" ref="L424:L435" si="75">TRUNC(E424 * I424, 2)</f>
        <v>0</v>
      </c>
      <c r="O424" s="4"/>
    </row>
    <row r="425" spans="1:15" x14ac:dyDescent="0.2">
      <c r="A425" s="56" t="s">
        <v>1002</v>
      </c>
      <c r="B425" s="59" t="s">
        <v>1003</v>
      </c>
      <c r="C425" s="11" t="s">
        <v>1004</v>
      </c>
      <c r="D425" s="42" t="s">
        <v>19</v>
      </c>
      <c r="E425" s="12">
        <v>276</v>
      </c>
      <c r="F425" s="13"/>
      <c r="G425" s="13"/>
      <c r="H425" s="13"/>
      <c r="I425" s="13">
        <f t="shared" si="72"/>
        <v>0</v>
      </c>
      <c r="J425" s="13">
        <f t="shared" si="73"/>
        <v>0</v>
      </c>
      <c r="K425" s="13">
        <f t="shared" si="74"/>
        <v>0</v>
      </c>
      <c r="L425" s="14">
        <f t="shared" si="75"/>
        <v>0</v>
      </c>
      <c r="O425" s="4"/>
    </row>
    <row r="426" spans="1:15" ht="25.5" x14ac:dyDescent="0.2">
      <c r="A426" s="56" t="s">
        <v>1005</v>
      </c>
      <c r="B426" s="59" t="s">
        <v>1006</v>
      </c>
      <c r="C426" s="11" t="s">
        <v>1007</v>
      </c>
      <c r="D426" s="42" t="s">
        <v>19</v>
      </c>
      <c r="E426" s="12">
        <v>524</v>
      </c>
      <c r="F426" s="13"/>
      <c r="G426" s="13"/>
      <c r="H426" s="13"/>
      <c r="I426" s="13">
        <f t="shared" si="72"/>
        <v>0</v>
      </c>
      <c r="J426" s="13">
        <f t="shared" si="73"/>
        <v>0</v>
      </c>
      <c r="K426" s="13">
        <f t="shared" si="74"/>
        <v>0</v>
      </c>
      <c r="L426" s="14">
        <f t="shared" si="75"/>
        <v>0</v>
      </c>
      <c r="O426" s="4"/>
    </row>
    <row r="427" spans="1:15" ht="25.5" x14ac:dyDescent="0.2">
      <c r="A427" s="56" t="s">
        <v>1008</v>
      </c>
      <c r="B427" s="59" t="s">
        <v>1009</v>
      </c>
      <c r="C427" s="11" t="s">
        <v>1010</v>
      </c>
      <c r="D427" s="42" t="s">
        <v>19</v>
      </c>
      <c r="E427" s="12">
        <v>3168</v>
      </c>
      <c r="F427" s="13"/>
      <c r="G427" s="13"/>
      <c r="H427" s="13"/>
      <c r="I427" s="13">
        <f t="shared" si="72"/>
        <v>0</v>
      </c>
      <c r="J427" s="13">
        <f t="shared" si="73"/>
        <v>0</v>
      </c>
      <c r="K427" s="13">
        <f t="shared" si="74"/>
        <v>0</v>
      </c>
      <c r="L427" s="14">
        <f t="shared" si="75"/>
        <v>0</v>
      </c>
      <c r="O427" s="4"/>
    </row>
    <row r="428" spans="1:15" ht="22.5" x14ac:dyDescent="0.2">
      <c r="A428" s="56" t="s">
        <v>1011</v>
      </c>
      <c r="B428" s="59" t="s">
        <v>1553</v>
      </c>
      <c r="C428" s="11" t="s">
        <v>1013</v>
      </c>
      <c r="D428" s="42" t="s">
        <v>19</v>
      </c>
      <c r="E428" s="12">
        <v>38</v>
      </c>
      <c r="F428" s="13"/>
      <c r="G428" s="13"/>
      <c r="H428" s="13"/>
      <c r="I428" s="13">
        <f t="shared" si="72"/>
        <v>0</v>
      </c>
      <c r="J428" s="13">
        <f t="shared" si="73"/>
        <v>0</v>
      </c>
      <c r="K428" s="13">
        <f t="shared" si="74"/>
        <v>0</v>
      </c>
      <c r="L428" s="14">
        <f t="shared" si="75"/>
        <v>0</v>
      </c>
      <c r="O428" s="4"/>
    </row>
    <row r="429" spans="1:15" ht="41.25" customHeight="1" x14ac:dyDescent="0.2">
      <c r="A429" s="56" t="s">
        <v>1014</v>
      </c>
      <c r="B429" s="59" t="s">
        <v>1015</v>
      </c>
      <c r="C429" s="11" t="s">
        <v>1016</v>
      </c>
      <c r="D429" s="42" t="s">
        <v>19</v>
      </c>
      <c r="E429" s="12">
        <v>467</v>
      </c>
      <c r="F429" s="13"/>
      <c r="G429" s="13"/>
      <c r="H429" s="13"/>
      <c r="I429" s="13">
        <f t="shared" si="72"/>
        <v>0</v>
      </c>
      <c r="J429" s="13">
        <f t="shared" si="73"/>
        <v>0</v>
      </c>
      <c r="K429" s="13">
        <f t="shared" si="74"/>
        <v>0</v>
      </c>
      <c r="L429" s="14">
        <f t="shared" si="75"/>
        <v>0</v>
      </c>
      <c r="O429" s="4"/>
    </row>
    <row r="430" spans="1:15" ht="38.25" x14ac:dyDescent="0.2">
      <c r="A430" s="56" t="s">
        <v>1017</v>
      </c>
      <c r="B430" s="59" t="s">
        <v>1018</v>
      </c>
      <c r="C430" s="11" t="s">
        <v>1019</v>
      </c>
      <c r="D430" s="42" t="s">
        <v>19</v>
      </c>
      <c r="E430" s="12">
        <v>1260</v>
      </c>
      <c r="F430" s="13"/>
      <c r="G430" s="13"/>
      <c r="H430" s="13"/>
      <c r="I430" s="13">
        <f t="shared" si="72"/>
        <v>0</v>
      </c>
      <c r="J430" s="13">
        <f t="shared" si="73"/>
        <v>0</v>
      </c>
      <c r="K430" s="13">
        <f t="shared" si="74"/>
        <v>0</v>
      </c>
      <c r="L430" s="14">
        <f t="shared" si="75"/>
        <v>0</v>
      </c>
      <c r="O430" s="4"/>
    </row>
    <row r="431" spans="1:15" ht="22.5" x14ac:dyDescent="0.2">
      <c r="A431" s="56" t="s">
        <v>1020</v>
      </c>
      <c r="B431" s="59" t="s">
        <v>1021</v>
      </c>
      <c r="C431" s="11" t="s">
        <v>1022</v>
      </c>
      <c r="D431" s="42" t="s">
        <v>19</v>
      </c>
      <c r="E431" s="12">
        <v>2</v>
      </c>
      <c r="F431" s="13"/>
      <c r="G431" s="13"/>
      <c r="H431" s="13"/>
      <c r="I431" s="13">
        <f t="shared" si="72"/>
        <v>0</v>
      </c>
      <c r="J431" s="13">
        <f t="shared" si="73"/>
        <v>0</v>
      </c>
      <c r="K431" s="13">
        <f t="shared" si="74"/>
        <v>0</v>
      </c>
      <c r="L431" s="14">
        <f t="shared" si="75"/>
        <v>0</v>
      </c>
      <c r="O431" s="4"/>
    </row>
    <row r="432" spans="1:15" ht="24" customHeight="1" x14ac:dyDescent="0.2">
      <c r="A432" s="56" t="s">
        <v>1023</v>
      </c>
      <c r="B432" s="59" t="s">
        <v>1024</v>
      </c>
      <c r="C432" s="11" t="s">
        <v>1025</v>
      </c>
      <c r="D432" s="42" t="s">
        <v>19</v>
      </c>
      <c r="E432" s="12">
        <v>1078</v>
      </c>
      <c r="F432" s="13"/>
      <c r="G432" s="13"/>
      <c r="H432" s="13"/>
      <c r="I432" s="13">
        <f t="shared" si="72"/>
        <v>0</v>
      </c>
      <c r="J432" s="13">
        <f t="shared" si="73"/>
        <v>0</v>
      </c>
      <c r="K432" s="13">
        <f t="shared" si="74"/>
        <v>0</v>
      </c>
      <c r="L432" s="14">
        <f t="shared" si="75"/>
        <v>0</v>
      </c>
      <c r="O432" s="4"/>
    </row>
    <row r="433" spans="1:15" ht="16.5" customHeight="1" x14ac:dyDescent="0.2">
      <c r="A433" s="56" t="s">
        <v>1026</v>
      </c>
      <c r="B433" s="59" t="s">
        <v>1554</v>
      </c>
      <c r="C433" s="11" t="s">
        <v>1027</v>
      </c>
      <c r="D433" s="42" t="s">
        <v>19</v>
      </c>
      <c r="E433" s="12">
        <v>879</v>
      </c>
      <c r="F433" s="13"/>
      <c r="G433" s="13"/>
      <c r="H433" s="13"/>
      <c r="I433" s="13">
        <f t="shared" si="72"/>
        <v>0</v>
      </c>
      <c r="J433" s="13">
        <f t="shared" si="73"/>
        <v>0</v>
      </c>
      <c r="K433" s="13">
        <f t="shared" si="74"/>
        <v>0</v>
      </c>
      <c r="L433" s="14">
        <f t="shared" si="75"/>
        <v>0</v>
      </c>
      <c r="O433" s="4"/>
    </row>
    <row r="434" spans="1:15" ht="29.25" customHeight="1" x14ac:dyDescent="0.2">
      <c r="A434" s="56" t="s">
        <v>1028</v>
      </c>
      <c r="B434" s="59" t="s">
        <v>1555</v>
      </c>
      <c r="C434" s="11" t="s">
        <v>1029</v>
      </c>
      <c r="D434" s="42" t="s">
        <v>19</v>
      </c>
      <c r="E434" s="12">
        <v>60</v>
      </c>
      <c r="F434" s="13"/>
      <c r="G434" s="13"/>
      <c r="H434" s="13"/>
      <c r="I434" s="13">
        <f t="shared" si="72"/>
        <v>0</v>
      </c>
      <c r="J434" s="13">
        <f t="shared" si="73"/>
        <v>0</v>
      </c>
      <c r="K434" s="13">
        <f t="shared" si="74"/>
        <v>0</v>
      </c>
      <c r="L434" s="14">
        <f t="shared" si="75"/>
        <v>0</v>
      </c>
      <c r="O434" s="4"/>
    </row>
    <row r="435" spans="1:15" ht="38.25" x14ac:dyDescent="0.2">
      <c r="A435" s="56" t="s">
        <v>1030</v>
      </c>
      <c r="B435" s="59" t="s">
        <v>1556</v>
      </c>
      <c r="C435" s="11" t="s">
        <v>1031</v>
      </c>
      <c r="D435" s="42" t="s">
        <v>19</v>
      </c>
      <c r="E435" s="12">
        <v>60</v>
      </c>
      <c r="F435" s="13"/>
      <c r="G435" s="13"/>
      <c r="H435" s="13"/>
      <c r="I435" s="13">
        <f t="shared" si="72"/>
        <v>0</v>
      </c>
      <c r="J435" s="13">
        <f t="shared" si="73"/>
        <v>0</v>
      </c>
      <c r="K435" s="13">
        <f t="shared" si="74"/>
        <v>0</v>
      </c>
      <c r="L435" s="14">
        <f t="shared" si="75"/>
        <v>0</v>
      </c>
      <c r="O435" s="4"/>
    </row>
    <row r="436" spans="1:15" x14ac:dyDescent="0.2">
      <c r="A436" s="56"/>
      <c r="B436" s="59"/>
      <c r="C436" s="11"/>
      <c r="D436" s="42"/>
      <c r="E436" s="12"/>
      <c r="F436" s="13"/>
      <c r="G436" s="13"/>
      <c r="H436" s="13"/>
      <c r="I436" s="13"/>
      <c r="J436" s="13"/>
      <c r="K436" s="13"/>
      <c r="L436" s="14"/>
      <c r="O436" s="4"/>
    </row>
    <row r="437" spans="1:15" x14ac:dyDescent="0.2">
      <c r="A437" s="55" t="s">
        <v>1032</v>
      </c>
      <c r="B437" s="60"/>
      <c r="C437" s="7" t="s">
        <v>1033</v>
      </c>
      <c r="D437" s="41"/>
      <c r="E437" s="15"/>
      <c r="F437" s="7"/>
      <c r="G437" s="24"/>
      <c r="H437" s="25"/>
      <c r="I437" s="25"/>
      <c r="J437" s="26">
        <f>J438+J445+J451+J460+J471+J492+J523+J538+J548+J564+J575+J591+J597+J621+J625+J649+J665</f>
        <v>0</v>
      </c>
      <c r="K437" s="26">
        <f>K438+K445+K451+K460+K471+K492+K523+K538+K548+K564+K575+K591+K597+K621+K625+K649+K665</f>
        <v>0</v>
      </c>
      <c r="L437" s="27">
        <f>L438+L445+L451+L460+L471+L492+L523+L538+L548+L564+L575+L591+L597+L621+L625+L649+L665</f>
        <v>0</v>
      </c>
      <c r="O437" s="4"/>
    </row>
    <row r="438" spans="1:15" x14ac:dyDescent="0.2">
      <c r="A438" s="57" t="s">
        <v>1034</v>
      </c>
      <c r="B438" s="61"/>
      <c r="C438" s="16" t="s">
        <v>72</v>
      </c>
      <c r="D438" s="43"/>
      <c r="E438" s="17"/>
      <c r="F438" s="16"/>
      <c r="G438" s="16"/>
      <c r="H438" s="16"/>
      <c r="I438" s="16"/>
      <c r="J438" s="18">
        <f>SUM(J439:J443)</f>
        <v>0</v>
      </c>
      <c r="K438" s="18">
        <f>SUM(K439:K443)</f>
        <v>0</v>
      </c>
      <c r="L438" s="19">
        <f>SUM(L439:L443)</f>
        <v>0</v>
      </c>
      <c r="O438" s="4"/>
    </row>
    <row r="439" spans="1:15" ht="25.5" x14ac:dyDescent="0.2">
      <c r="A439" s="56" t="s">
        <v>1035</v>
      </c>
      <c r="B439" s="59" t="s">
        <v>1557</v>
      </c>
      <c r="C439" s="11" t="s">
        <v>74</v>
      </c>
      <c r="D439" s="42" t="s">
        <v>31</v>
      </c>
      <c r="E439" s="12">
        <v>11</v>
      </c>
      <c r="F439" s="13"/>
      <c r="G439" s="13"/>
      <c r="H439" s="13"/>
      <c r="I439" s="13">
        <f>TRUNC(F439 * (1 + 25.03 / 100), 2)</f>
        <v>0</v>
      </c>
      <c r="J439" s="13">
        <f>TRUNC(E439 * G439, 2)</f>
        <v>0</v>
      </c>
      <c r="K439" s="13">
        <f>L439 - J439</f>
        <v>0</v>
      </c>
      <c r="L439" s="14">
        <f>TRUNC(E439 * I439, 2)</f>
        <v>0</v>
      </c>
      <c r="O439" s="4"/>
    </row>
    <row r="440" spans="1:15" ht="25.5" x14ac:dyDescent="0.2">
      <c r="A440" s="56" t="s">
        <v>1036</v>
      </c>
      <c r="B440" s="59" t="s">
        <v>1466</v>
      </c>
      <c r="C440" s="11" t="s">
        <v>86</v>
      </c>
      <c r="D440" s="42" t="s">
        <v>31</v>
      </c>
      <c r="E440" s="12">
        <v>3.5</v>
      </c>
      <c r="F440" s="13"/>
      <c r="G440" s="13"/>
      <c r="H440" s="13"/>
      <c r="I440" s="13">
        <f>TRUNC(F440 * (1 + 25.03 / 100), 2)</f>
        <v>0</v>
      </c>
      <c r="J440" s="13">
        <f>TRUNC(E440 * G440, 2)</f>
        <v>0</v>
      </c>
      <c r="K440" s="13">
        <f>L440 - J440</f>
        <v>0</v>
      </c>
      <c r="L440" s="14">
        <f>TRUNC(E440 * I440, 2)</f>
        <v>0</v>
      </c>
      <c r="O440" s="4"/>
    </row>
    <row r="441" spans="1:15" ht="25.5" x14ac:dyDescent="0.2">
      <c r="A441" s="56" t="s">
        <v>1037</v>
      </c>
      <c r="B441" s="59" t="s">
        <v>1467</v>
      </c>
      <c r="C441" s="11" t="s">
        <v>88</v>
      </c>
      <c r="D441" s="42" t="s">
        <v>19</v>
      </c>
      <c r="E441" s="12">
        <v>38</v>
      </c>
      <c r="F441" s="13"/>
      <c r="G441" s="13"/>
      <c r="H441" s="13"/>
      <c r="I441" s="13">
        <f>TRUNC(F441 * (1 + 25.03 / 100), 2)</f>
        <v>0</v>
      </c>
      <c r="J441" s="13">
        <f>TRUNC(E441 * G441, 2)</f>
        <v>0</v>
      </c>
      <c r="K441" s="13">
        <f>L441 - J441</f>
        <v>0</v>
      </c>
      <c r="L441" s="14">
        <f>TRUNC(E441 * I441, 2)</f>
        <v>0</v>
      </c>
      <c r="O441" s="4"/>
    </row>
    <row r="442" spans="1:15" ht="25.5" x14ac:dyDescent="0.2">
      <c r="A442" s="56" t="s">
        <v>1038</v>
      </c>
      <c r="B442" s="59" t="s">
        <v>1459</v>
      </c>
      <c r="C442" s="11" t="s">
        <v>30</v>
      </c>
      <c r="D442" s="42" t="s">
        <v>31</v>
      </c>
      <c r="E442" s="12">
        <v>22</v>
      </c>
      <c r="F442" s="13"/>
      <c r="G442" s="13"/>
      <c r="H442" s="13"/>
      <c r="I442" s="13">
        <f>TRUNC(F442 * (1 + 25.03 / 100), 2)</f>
        <v>0</v>
      </c>
      <c r="J442" s="13">
        <f>TRUNC(E442 * G442, 2)</f>
        <v>0</v>
      </c>
      <c r="K442" s="13">
        <f>L442 - J442</f>
        <v>0</v>
      </c>
      <c r="L442" s="14">
        <f>TRUNC(E442 * I442, 2)</f>
        <v>0</v>
      </c>
      <c r="O442" s="4"/>
    </row>
    <row r="443" spans="1:15" ht="25.5" x14ac:dyDescent="0.2">
      <c r="A443" s="56" t="s">
        <v>1039</v>
      </c>
      <c r="B443" s="59" t="s">
        <v>1558</v>
      </c>
      <c r="C443" s="11" t="s">
        <v>1040</v>
      </c>
      <c r="D443" s="42" t="s">
        <v>19</v>
      </c>
      <c r="E443" s="12">
        <v>2293</v>
      </c>
      <c r="F443" s="13"/>
      <c r="G443" s="13"/>
      <c r="H443" s="13"/>
      <c r="I443" s="13">
        <f>TRUNC(F443 * (1 + 25.03 / 100), 2)</f>
        <v>0</v>
      </c>
      <c r="J443" s="13">
        <f>TRUNC(E443 * G443, 2)</f>
        <v>0</v>
      </c>
      <c r="K443" s="13">
        <f>L443 - J443</f>
        <v>0</v>
      </c>
      <c r="L443" s="14">
        <f>TRUNC(E443 * I443, 2)</f>
        <v>0</v>
      </c>
      <c r="O443" s="4"/>
    </row>
    <row r="444" spans="1:15" x14ac:dyDescent="0.2">
      <c r="A444" s="56"/>
      <c r="B444" s="59"/>
      <c r="C444" s="11"/>
      <c r="D444" s="42"/>
      <c r="E444" s="12"/>
      <c r="F444" s="13"/>
      <c r="G444" s="13"/>
      <c r="H444" s="13"/>
      <c r="I444" s="13"/>
      <c r="J444" s="13"/>
      <c r="K444" s="13"/>
      <c r="L444" s="14"/>
      <c r="O444" s="4"/>
    </row>
    <row r="445" spans="1:15" x14ac:dyDescent="0.2">
      <c r="A445" s="57" t="s">
        <v>1041</v>
      </c>
      <c r="B445" s="61"/>
      <c r="C445" s="16" t="s">
        <v>1042</v>
      </c>
      <c r="D445" s="43"/>
      <c r="E445" s="17"/>
      <c r="F445" s="16"/>
      <c r="G445" s="16"/>
      <c r="H445" s="16"/>
      <c r="I445" s="16"/>
      <c r="J445" s="18">
        <f>SUM(J446:J449)</f>
        <v>0</v>
      </c>
      <c r="K445" s="18">
        <f>SUM(K446:K449)</f>
        <v>0</v>
      </c>
      <c r="L445" s="19">
        <f>SUM(L446:L449)</f>
        <v>0</v>
      </c>
      <c r="O445" s="4"/>
    </row>
    <row r="446" spans="1:15" ht="51" x14ac:dyDescent="0.2">
      <c r="A446" s="56" t="s">
        <v>1043</v>
      </c>
      <c r="B446" s="59" t="s">
        <v>1044</v>
      </c>
      <c r="C446" s="50" t="s">
        <v>1585</v>
      </c>
      <c r="D446" s="51" t="s">
        <v>129</v>
      </c>
      <c r="E446" s="54">
        <v>4677</v>
      </c>
      <c r="F446" s="52"/>
      <c r="G446" s="52"/>
      <c r="H446" s="52"/>
      <c r="I446" s="52">
        <f>TRUNC(F446 * (1 + 25.03 / 100), 2)</f>
        <v>0</v>
      </c>
      <c r="J446" s="52">
        <f>TRUNC(E446 * G446, 2)</f>
        <v>0</v>
      </c>
      <c r="K446" s="52">
        <f>L446 - J446</f>
        <v>0</v>
      </c>
      <c r="L446" s="53">
        <f>TRUNC(E446 * I446, 2)</f>
        <v>0</v>
      </c>
      <c r="O446" s="4"/>
    </row>
    <row r="447" spans="1:15" ht="38.25" x14ac:dyDescent="0.2">
      <c r="A447" s="56" t="s">
        <v>1045</v>
      </c>
      <c r="B447" s="59" t="s">
        <v>1046</v>
      </c>
      <c r="C447" s="50" t="s">
        <v>1586</v>
      </c>
      <c r="D447" s="51" t="s">
        <v>129</v>
      </c>
      <c r="E447" s="54">
        <v>782</v>
      </c>
      <c r="F447" s="52"/>
      <c r="G447" s="52"/>
      <c r="H447" s="52"/>
      <c r="I447" s="52">
        <f>TRUNC(F447 * (1 + 25.03 / 100), 2)</f>
        <v>0</v>
      </c>
      <c r="J447" s="52">
        <f>TRUNC(E447 * G447, 2)</f>
        <v>0</v>
      </c>
      <c r="K447" s="52">
        <f>L447 - J447</f>
        <v>0</v>
      </c>
      <c r="L447" s="53">
        <f>TRUNC(E447 * I447, 2)</f>
        <v>0</v>
      </c>
      <c r="O447" s="4"/>
    </row>
    <row r="448" spans="1:15" ht="38.25" x14ac:dyDescent="0.2">
      <c r="A448" s="56" t="s">
        <v>1047</v>
      </c>
      <c r="B448" s="59" t="s">
        <v>1048</v>
      </c>
      <c r="C448" s="50" t="s">
        <v>1587</v>
      </c>
      <c r="D448" s="51" t="s">
        <v>366</v>
      </c>
      <c r="E448" s="54">
        <v>2</v>
      </c>
      <c r="F448" s="52"/>
      <c r="G448" s="52"/>
      <c r="H448" s="52"/>
      <c r="I448" s="52">
        <f>TRUNC(F448 * (1 + 25.03 / 100), 2)</f>
        <v>0</v>
      </c>
      <c r="J448" s="52">
        <f>TRUNC(E448 * G448, 2)</f>
        <v>0</v>
      </c>
      <c r="K448" s="52">
        <f>L448 - J448</f>
        <v>0</v>
      </c>
      <c r="L448" s="53">
        <f>TRUNC(E448 * I448, 2)</f>
        <v>0</v>
      </c>
      <c r="O448" s="4"/>
    </row>
    <row r="449" spans="1:15" ht="63.75" x14ac:dyDescent="0.2">
      <c r="A449" s="56" t="s">
        <v>1049</v>
      </c>
      <c r="B449" s="59" t="s">
        <v>1050</v>
      </c>
      <c r="C449" s="64" t="s">
        <v>1589</v>
      </c>
      <c r="D449" s="51" t="s">
        <v>19</v>
      </c>
      <c r="E449" s="54">
        <v>3762</v>
      </c>
      <c r="F449" s="52"/>
      <c r="G449" s="52"/>
      <c r="H449" s="52"/>
      <c r="I449" s="52" t="str">
        <f>TRUNC(F449 * (1 + 19.83 / 100), 2) &amp;CHAR(10)&amp; "(19.83%)"</f>
        <v>0
(19.83%)</v>
      </c>
      <c r="J449" s="52">
        <f>TRUNC(E449 * G449, 2)</f>
        <v>0</v>
      </c>
      <c r="K449" s="52">
        <f>L449 - J449</f>
        <v>0</v>
      </c>
      <c r="L449" s="53">
        <f>TRUNC(E449 * TRUNC(F449 * (1 + 19.83 / 100), 2), 2)</f>
        <v>0</v>
      </c>
      <c r="O449" s="4"/>
    </row>
    <row r="450" spans="1:15" x14ac:dyDescent="0.2">
      <c r="A450" s="56"/>
      <c r="B450" s="59"/>
      <c r="C450" s="11"/>
      <c r="D450" s="42"/>
      <c r="E450" s="12"/>
      <c r="F450" s="13"/>
      <c r="G450" s="13"/>
      <c r="H450" s="13"/>
      <c r="I450" s="13"/>
      <c r="J450" s="13"/>
      <c r="K450" s="13"/>
      <c r="L450" s="14"/>
      <c r="O450" s="4"/>
    </row>
    <row r="451" spans="1:15" x14ac:dyDescent="0.2">
      <c r="A451" s="57" t="s">
        <v>1051</v>
      </c>
      <c r="B451" s="61"/>
      <c r="C451" s="16" t="s">
        <v>1052</v>
      </c>
      <c r="D451" s="43"/>
      <c r="E451" s="17"/>
      <c r="F451" s="16"/>
      <c r="G451" s="16"/>
      <c r="H451" s="16"/>
      <c r="I451" s="16"/>
      <c r="J451" s="18">
        <f>SUM(J452:J458)</f>
        <v>0</v>
      </c>
      <c r="K451" s="18">
        <f>SUM(K452:K458)</f>
        <v>0</v>
      </c>
      <c r="L451" s="19">
        <f>SUM(L452:L458)</f>
        <v>0</v>
      </c>
      <c r="O451" s="4"/>
    </row>
    <row r="452" spans="1:15" x14ac:dyDescent="0.2">
      <c r="A452" s="56" t="s">
        <v>1053</v>
      </c>
      <c r="B452" s="59" t="s">
        <v>218</v>
      </c>
      <c r="C452" s="11" t="s">
        <v>219</v>
      </c>
      <c r="D452" s="42" t="s">
        <v>19</v>
      </c>
      <c r="E452" s="12">
        <v>26</v>
      </c>
      <c r="F452" s="13"/>
      <c r="G452" s="13"/>
      <c r="H452" s="13"/>
      <c r="I452" s="13">
        <f t="shared" ref="I452:I458" si="76">TRUNC(F452 * (1 + 25.03 / 100), 2)</f>
        <v>0</v>
      </c>
      <c r="J452" s="13">
        <f t="shared" ref="J452:J458" si="77">TRUNC(E452 * G452, 2)</f>
        <v>0</v>
      </c>
      <c r="K452" s="13">
        <f t="shared" ref="K452:K458" si="78">L452 - J452</f>
        <v>0</v>
      </c>
      <c r="L452" s="14">
        <f t="shared" ref="L452:L458" si="79">TRUNC(E452 * I452, 2)</f>
        <v>0</v>
      </c>
      <c r="O452" s="4"/>
    </row>
    <row r="453" spans="1:15" ht="25.5" x14ac:dyDescent="0.2">
      <c r="A453" s="56" t="s">
        <v>1054</v>
      </c>
      <c r="B453" s="59" t="s">
        <v>224</v>
      </c>
      <c r="C453" s="11" t="s">
        <v>225</v>
      </c>
      <c r="D453" s="42" t="s">
        <v>19</v>
      </c>
      <c r="E453" s="12">
        <v>43</v>
      </c>
      <c r="F453" s="13"/>
      <c r="G453" s="13"/>
      <c r="H453" s="13"/>
      <c r="I453" s="13">
        <f t="shared" si="76"/>
        <v>0</v>
      </c>
      <c r="J453" s="13">
        <f t="shared" si="77"/>
        <v>0</v>
      </c>
      <c r="K453" s="13">
        <f t="shared" si="78"/>
        <v>0</v>
      </c>
      <c r="L453" s="14">
        <f t="shared" si="79"/>
        <v>0</v>
      </c>
      <c r="O453" s="4"/>
    </row>
    <row r="454" spans="1:15" ht="25.5" x14ac:dyDescent="0.2">
      <c r="A454" s="56" t="s">
        <v>1055</v>
      </c>
      <c r="B454" s="59" t="s">
        <v>221</v>
      </c>
      <c r="C454" s="11" t="s">
        <v>222</v>
      </c>
      <c r="D454" s="42" t="s">
        <v>19</v>
      </c>
      <c r="E454" s="12">
        <v>191</v>
      </c>
      <c r="F454" s="13"/>
      <c r="G454" s="13"/>
      <c r="H454" s="13"/>
      <c r="I454" s="13">
        <f t="shared" si="76"/>
        <v>0</v>
      </c>
      <c r="J454" s="13">
        <f t="shared" si="77"/>
        <v>0</v>
      </c>
      <c r="K454" s="13">
        <f t="shared" si="78"/>
        <v>0</v>
      </c>
      <c r="L454" s="14">
        <f t="shared" si="79"/>
        <v>0</v>
      </c>
      <c r="O454" s="4"/>
    </row>
    <row r="455" spans="1:15" ht="25.5" x14ac:dyDescent="0.2">
      <c r="A455" s="56" t="s">
        <v>1056</v>
      </c>
      <c r="B455" s="59" t="s">
        <v>1497</v>
      </c>
      <c r="C455" s="11" t="s">
        <v>233</v>
      </c>
      <c r="D455" s="42" t="s">
        <v>19</v>
      </c>
      <c r="E455" s="12">
        <v>128</v>
      </c>
      <c r="F455" s="13"/>
      <c r="G455" s="13"/>
      <c r="H455" s="13"/>
      <c r="I455" s="13">
        <f t="shared" si="76"/>
        <v>0</v>
      </c>
      <c r="J455" s="13">
        <f t="shared" si="77"/>
        <v>0</v>
      </c>
      <c r="K455" s="13">
        <f t="shared" si="78"/>
        <v>0</v>
      </c>
      <c r="L455" s="14">
        <f t="shared" si="79"/>
        <v>0</v>
      </c>
      <c r="O455" s="4"/>
    </row>
    <row r="456" spans="1:15" ht="38.25" x14ac:dyDescent="0.2">
      <c r="A456" s="56" t="s">
        <v>1057</v>
      </c>
      <c r="B456" s="59" t="s">
        <v>1058</v>
      </c>
      <c r="C456" s="11" t="s">
        <v>1059</v>
      </c>
      <c r="D456" s="42" t="s">
        <v>19</v>
      </c>
      <c r="E456" s="12">
        <v>25</v>
      </c>
      <c r="F456" s="13"/>
      <c r="G456" s="13"/>
      <c r="H456" s="13"/>
      <c r="I456" s="13">
        <f t="shared" si="76"/>
        <v>0</v>
      </c>
      <c r="J456" s="13">
        <f t="shared" si="77"/>
        <v>0</v>
      </c>
      <c r="K456" s="13">
        <f t="shared" si="78"/>
        <v>0</v>
      </c>
      <c r="L456" s="14">
        <f t="shared" si="79"/>
        <v>0</v>
      </c>
      <c r="O456" s="4"/>
    </row>
    <row r="457" spans="1:15" ht="25.5" x14ac:dyDescent="0.2">
      <c r="A457" s="56" t="s">
        <v>1060</v>
      </c>
      <c r="B457" s="59" t="s">
        <v>1559</v>
      </c>
      <c r="C457" s="11" t="s">
        <v>1061</v>
      </c>
      <c r="D457" s="42" t="s">
        <v>19</v>
      </c>
      <c r="E457" s="12">
        <v>326</v>
      </c>
      <c r="F457" s="13"/>
      <c r="G457" s="13"/>
      <c r="H457" s="13"/>
      <c r="I457" s="13">
        <f t="shared" si="76"/>
        <v>0</v>
      </c>
      <c r="J457" s="13">
        <f t="shared" si="77"/>
        <v>0</v>
      </c>
      <c r="K457" s="13">
        <f t="shared" si="78"/>
        <v>0</v>
      </c>
      <c r="L457" s="14">
        <f t="shared" si="79"/>
        <v>0</v>
      </c>
      <c r="O457" s="4"/>
    </row>
    <row r="458" spans="1:15" ht="27" customHeight="1" x14ac:dyDescent="0.2">
      <c r="A458" s="56" t="s">
        <v>1062</v>
      </c>
      <c r="B458" s="59" t="s">
        <v>238</v>
      </c>
      <c r="C458" s="11" t="s">
        <v>239</v>
      </c>
      <c r="D458" s="42" t="s">
        <v>19</v>
      </c>
      <c r="E458" s="12">
        <v>25</v>
      </c>
      <c r="F458" s="13"/>
      <c r="G458" s="13"/>
      <c r="H458" s="13"/>
      <c r="I458" s="13">
        <f t="shared" si="76"/>
        <v>0</v>
      </c>
      <c r="J458" s="13">
        <f t="shared" si="77"/>
        <v>0</v>
      </c>
      <c r="K458" s="13">
        <f t="shared" si="78"/>
        <v>0</v>
      </c>
      <c r="L458" s="14">
        <f t="shared" si="79"/>
        <v>0</v>
      </c>
      <c r="O458" s="4"/>
    </row>
    <row r="459" spans="1:15" x14ac:dyDescent="0.2">
      <c r="A459" s="56"/>
      <c r="B459" s="59"/>
      <c r="C459" s="11"/>
      <c r="D459" s="42"/>
      <c r="E459" s="12"/>
      <c r="F459" s="13"/>
      <c r="G459" s="13"/>
      <c r="H459" s="13"/>
      <c r="I459" s="13"/>
      <c r="J459" s="13"/>
      <c r="K459" s="13"/>
      <c r="L459" s="14"/>
      <c r="O459" s="4"/>
    </row>
    <row r="460" spans="1:15" x14ac:dyDescent="0.2">
      <c r="A460" s="57" t="s">
        <v>1063</v>
      </c>
      <c r="B460" s="61"/>
      <c r="C460" s="16" t="s">
        <v>1064</v>
      </c>
      <c r="D460" s="43"/>
      <c r="E460" s="17"/>
      <c r="F460" s="16"/>
      <c r="G460" s="16"/>
      <c r="H460" s="16"/>
      <c r="I460" s="16"/>
      <c r="J460" s="18">
        <f>SUM(J461:J469)</f>
        <v>0</v>
      </c>
      <c r="K460" s="18">
        <f>SUM(K461:K469)</f>
        <v>0</v>
      </c>
      <c r="L460" s="19">
        <f>SUM(L461:L469)</f>
        <v>0</v>
      </c>
      <c r="O460" s="4"/>
    </row>
    <row r="461" spans="1:15" ht="25.5" x14ac:dyDescent="0.2">
      <c r="A461" s="56" t="s">
        <v>1065</v>
      </c>
      <c r="B461" s="59" t="s">
        <v>1066</v>
      </c>
      <c r="C461" s="11" t="s">
        <v>1067</v>
      </c>
      <c r="D461" s="42" t="s">
        <v>19</v>
      </c>
      <c r="E461" s="12">
        <v>143</v>
      </c>
      <c r="F461" s="13"/>
      <c r="G461" s="13"/>
      <c r="H461" s="13"/>
      <c r="I461" s="13">
        <f t="shared" ref="I461:I469" si="80">TRUNC(F461 * (1 + 25.03 / 100), 2)</f>
        <v>0</v>
      </c>
      <c r="J461" s="13">
        <f t="shared" ref="J461:J469" si="81">TRUNC(E461 * G461, 2)</f>
        <v>0</v>
      </c>
      <c r="K461" s="13">
        <f t="shared" ref="K461:K469" si="82">L461 - J461</f>
        <v>0</v>
      </c>
      <c r="L461" s="14">
        <f t="shared" ref="L461:L469" si="83">TRUNC(E461 * I461, 2)</f>
        <v>0</v>
      </c>
      <c r="O461" s="4"/>
    </row>
    <row r="462" spans="1:15" ht="25.5" x14ac:dyDescent="0.2">
      <c r="A462" s="56" t="s">
        <v>1068</v>
      </c>
      <c r="B462" s="59" t="s">
        <v>1560</v>
      </c>
      <c r="C462" s="11" t="s">
        <v>1069</v>
      </c>
      <c r="D462" s="42" t="s">
        <v>19</v>
      </c>
      <c r="E462" s="12">
        <v>461</v>
      </c>
      <c r="F462" s="13"/>
      <c r="G462" s="13"/>
      <c r="H462" s="13"/>
      <c r="I462" s="13">
        <f t="shared" si="80"/>
        <v>0</v>
      </c>
      <c r="J462" s="13">
        <f t="shared" si="81"/>
        <v>0</v>
      </c>
      <c r="K462" s="13">
        <f t="shared" si="82"/>
        <v>0</v>
      </c>
      <c r="L462" s="14">
        <f t="shared" si="83"/>
        <v>0</v>
      </c>
      <c r="O462" s="4"/>
    </row>
    <row r="463" spans="1:15" ht="25.5" x14ac:dyDescent="0.2">
      <c r="A463" s="56" t="s">
        <v>1070</v>
      </c>
      <c r="B463" s="59" t="s">
        <v>1561</v>
      </c>
      <c r="C463" s="11" t="s">
        <v>1071</v>
      </c>
      <c r="D463" s="42" t="s">
        <v>19</v>
      </c>
      <c r="E463" s="12">
        <v>108</v>
      </c>
      <c r="F463" s="13"/>
      <c r="G463" s="13"/>
      <c r="H463" s="13"/>
      <c r="I463" s="13">
        <f t="shared" si="80"/>
        <v>0</v>
      </c>
      <c r="J463" s="13">
        <f t="shared" si="81"/>
        <v>0</v>
      </c>
      <c r="K463" s="13">
        <f t="shared" si="82"/>
        <v>0</v>
      </c>
      <c r="L463" s="14">
        <f t="shared" si="83"/>
        <v>0</v>
      </c>
      <c r="O463" s="4"/>
    </row>
    <row r="464" spans="1:15" ht="25.5" x14ac:dyDescent="0.2">
      <c r="A464" s="56" t="s">
        <v>1072</v>
      </c>
      <c r="B464" s="59" t="s">
        <v>1073</v>
      </c>
      <c r="C464" s="11" t="s">
        <v>1074</v>
      </c>
      <c r="D464" s="42" t="s">
        <v>19</v>
      </c>
      <c r="E464" s="12">
        <v>34</v>
      </c>
      <c r="F464" s="13"/>
      <c r="G464" s="13"/>
      <c r="H464" s="13"/>
      <c r="I464" s="13">
        <f t="shared" si="80"/>
        <v>0</v>
      </c>
      <c r="J464" s="13">
        <f t="shared" si="81"/>
        <v>0</v>
      </c>
      <c r="K464" s="13">
        <f t="shared" si="82"/>
        <v>0</v>
      </c>
      <c r="L464" s="14">
        <f t="shared" si="83"/>
        <v>0</v>
      </c>
      <c r="O464" s="4"/>
    </row>
    <row r="465" spans="1:15" ht="25.5" x14ac:dyDescent="0.2">
      <c r="A465" s="56" t="s">
        <v>1075</v>
      </c>
      <c r="B465" s="59" t="s">
        <v>1562</v>
      </c>
      <c r="C465" s="11" t="s">
        <v>1076</v>
      </c>
      <c r="D465" s="42" t="s">
        <v>26</v>
      </c>
      <c r="E465" s="12">
        <v>45</v>
      </c>
      <c r="F465" s="13"/>
      <c r="G465" s="13"/>
      <c r="H465" s="13"/>
      <c r="I465" s="13">
        <f t="shared" si="80"/>
        <v>0</v>
      </c>
      <c r="J465" s="13">
        <f t="shared" si="81"/>
        <v>0</v>
      </c>
      <c r="K465" s="13">
        <f t="shared" si="82"/>
        <v>0</v>
      </c>
      <c r="L465" s="14">
        <f t="shared" si="83"/>
        <v>0</v>
      </c>
      <c r="O465" s="4"/>
    </row>
    <row r="466" spans="1:15" ht="25.5" x14ac:dyDescent="0.2">
      <c r="A466" s="56" t="s">
        <v>1077</v>
      </c>
      <c r="B466" s="59" t="s">
        <v>1078</v>
      </c>
      <c r="C466" s="11" t="s">
        <v>1079</v>
      </c>
      <c r="D466" s="42" t="s">
        <v>19</v>
      </c>
      <c r="E466" s="12">
        <v>617</v>
      </c>
      <c r="F466" s="13"/>
      <c r="G466" s="13"/>
      <c r="H466" s="13"/>
      <c r="I466" s="13">
        <f t="shared" si="80"/>
        <v>0</v>
      </c>
      <c r="J466" s="13">
        <f t="shared" si="81"/>
        <v>0</v>
      </c>
      <c r="K466" s="13">
        <f t="shared" si="82"/>
        <v>0</v>
      </c>
      <c r="L466" s="14">
        <f t="shared" si="83"/>
        <v>0</v>
      </c>
      <c r="O466" s="4"/>
    </row>
    <row r="467" spans="1:15" ht="25.5" x14ac:dyDescent="0.2">
      <c r="A467" s="56" t="s">
        <v>1080</v>
      </c>
      <c r="B467" s="59" t="s">
        <v>1081</v>
      </c>
      <c r="C467" s="11" t="s">
        <v>1082</v>
      </c>
      <c r="D467" s="42" t="s">
        <v>19</v>
      </c>
      <c r="E467" s="12">
        <v>2293</v>
      </c>
      <c r="F467" s="13"/>
      <c r="G467" s="13"/>
      <c r="H467" s="13"/>
      <c r="I467" s="13">
        <f t="shared" si="80"/>
        <v>0</v>
      </c>
      <c r="J467" s="13">
        <f t="shared" si="81"/>
        <v>0</v>
      </c>
      <c r="K467" s="13">
        <f t="shared" si="82"/>
        <v>0</v>
      </c>
      <c r="L467" s="14">
        <f t="shared" si="83"/>
        <v>0</v>
      </c>
      <c r="O467" s="4"/>
    </row>
    <row r="468" spans="1:15" ht="25.5" x14ac:dyDescent="0.2">
      <c r="A468" s="56" t="s">
        <v>1083</v>
      </c>
      <c r="B468" s="59" t="s">
        <v>1084</v>
      </c>
      <c r="C468" s="11" t="s">
        <v>1085</v>
      </c>
      <c r="D468" s="42" t="s">
        <v>26</v>
      </c>
      <c r="E468" s="12">
        <v>142</v>
      </c>
      <c r="F468" s="13"/>
      <c r="G468" s="13"/>
      <c r="H468" s="13"/>
      <c r="I468" s="13">
        <f t="shared" si="80"/>
        <v>0</v>
      </c>
      <c r="J468" s="13">
        <f t="shared" si="81"/>
        <v>0</v>
      </c>
      <c r="K468" s="13">
        <f t="shared" si="82"/>
        <v>0</v>
      </c>
      <c r="L468" s="14">
        <f t="shared" si="83"/>
        <v>0</v>
      </c>
      <c r="O468" s="4"/>
    </row>
    <row r="469" spans="1:15" ht="25.5" x14ac:dyDescent="0.2">
      <c r="A469" s="56" t="s">
        <v>1086</v>
      </c>
      <c r="B469" s="59" t="s">
        <v>1087</v>
      </c>
      <c r="C469" s="11" t="s">
        <v>1088</v>
      </c>
      <c r="D469" s="42" t="s">
        <v>26</v>
      </c>
      <c r="E469" s="12">
        <v>193</v>
      </c>
      <c r="F469" s="13"/>
      <c r="G469" s="13"/>
      <c r="H469" s="13"/>
      <c r="I469" s="13">
        <f t="shared" si="80"/>
        <v>0</v>
      </c>
      <c r="J469" s="13">
        <f t="shared" si="81"/>
        <v>0</v>
      </c>
      <c r="K469" s="13">
        <f t="shared" si="82"/>
        <v>0</v>
      </c>
      <c r="L469" s="14">
        <f t="shared" si="83"/>
        <v>0</v>
      </c>
      <c r="O469" s="4"/>
    </row>
    <row r="470" spans="1:15" x14ac:dyDescent="0.2">
      <c r="A470" s="56"/>
      <c r="B470" s="59"/>
      <c r="C470" s="11"/>
      <c r="D470" s="42"/>
      <c r="E470" s="12"/>
      <c r="F470" s="13"/>
      <c r="G470" s="13"/>
      <c r="H470" s="13"/>
      <c r="I470" s="13"/>
      <c r="J470" s="13"/>
      <c r="K470" s="13"/>
      <c r="L470" s="14"/>
      <c r="O470" s="4"/>
    </row>
    <row r="471" spans="1:15" x14ac:dyDescent="0.2">
      <c r="A471" s="57" t="s">
        <v>1089</v>
      </c>
      <c r="B471" s="61"/>
      <c r="C471" s="16" t="s">
        <v>241</v>
      </c>
      <c r="D471" s="43"/>
      <c r="E471" s="17"/>
      <c r="F471" s="16"/>
      <c r="G471" s="16"/>
      <c r="H471" s="16"/>
      <c r="I471" s="16"/>
      <c r="J471" s="18">
        <f>SUM(J472:J490)</f>
        <v>0</v>
      </c>
      <c r="K471" s="18">
        <f>SUM(K472:K490)</f>
        <v>0</v>
      </c>
      <c r="L471" s="19">
        <f>SUM(L472:L490)</f>
        <v>0</v>
      </c>
      <c r="O471" s="4"/>
    </row>
    <row r="472" spans="1:15" ht="51" x14ac:dyDescent="0.2">
      <c r="A472" s="56" t="s">
        <v>1090</v>
      </c>
      <c r="B472" s="59" t="s">
        <v>275</v>
      </c>
      <c r="C472" s="11" t="s">
        <v>276</v>
      </c>
      <c r="D472" s="42" t="s">
        <v>15</v>
      </c>
      <c r="E472" s="12">
        <v>2</v>
      </c>
      <c r="F472" s="13"/>
      <c r="G472" s="13"/>
      <c r="H472" s="13"/>
      <c r="I472" s="13">
        <f t="shared" ref="I472:I490" si="84">TRUNC(F472 * (1 + 25.03 / 100), 2)</f>
        <v>0</v>
      </c>
      <c r="J472" s="13">
        <f t="shared" ref="J472:J490" si="85">TRUNC(E472 * G472, 2)</f>
        <v>0</v>
      </c>
      <c r="K472" s="13">
        <f t="shared" ref="K472:K490" si="86">L472 - J472</f>
        <v>0</v>
      </c>
      <c r="L472" s="14">
        <f t="shared" ref="L472:L490" si="87">TRUNC(E472 * I472, 2)</f>
        <v>0</v>
      </c>
      <c r="O472" s="4"/>
    </row>
    <row r="473" spans="1:15" ht="51" x14ac:dyDescent="0.2">
      <c r="A473" s="56" t="s">
        <v>1091</v>
      </c>
      <c r="B473" s="59" t="s">
        <v>272</v>
      </c>
      <c r="C473" s="11" t="s">
        <v>273</v>
      </c>
      <c r="D473" s="42" t="s">
        <v>15</v>
      </c>
      <c r="E473" s="12">
        <v>16</v>
      </c>
      <c r="F473" s="13"/>
      <c r="G473" s="13"/>
      <c r="H473" s="13"/>
      <c r="I473" s="13">
        <f t="shared" si="84"/>
        <v>0</v>
      </c>
      <c r="J473" s="13">
        <f t="shared" si="85"/>
        <v>0</v>
      </c>
      <c r="K473" s="13">
        <f t="shared" si="86"/>
        <v>0</v>
      </c>
      <c r="L473" s="14">
        <f t="shared" si="87"/>
        <v>0</v>
      </c>
      <c r="O473" s="4"/>
    </row>
    <row r="474" spans="1:15" ht="76.5" x14ac:dyDescent="0.2">
      <c r="A474" s="56" t="s">
        <v>1092</v>
      </c>
      <c r="B474" s="59" t="s">
        <v>284</v>
      </c>
      <c r="C474" s="11" t="s">
        <v>285</v>
      </c>
      <c r="D474" s="42" t="s">
        <v>15</v>
      </c>
      <c r="E474" s="12">
        <v>1</v>
      </c>
      <c r="F474" s="13"/>
      <c r="G474" s="13"/>
      <c r="H474" s="13"/>
      <c r="I474" s="13">
        <f t="shared" si="84"/>
        <v>0</v>
      </c>
      <c r="J474" s="13">
        <f t="shared" si="85"/>
        <v>0</v>
      </c>
      <c r="K474" s="13">
        <f t="shared" si="86"/>
        <v>0</v>
      </c>
      <c r="L474" s="14">
        <f t="shared" si="87"/>
        <v>0</v>
      </c>
      <c r="O474" s="4"/>
    </row>
    <row r="475" spans="1:15" ht="51" x14ac:dyDescent="0.2">
      <c r="A475" s="56" t="s">
        <v>1093</v>
      </c>
      <c r="B475" s="59" t="s">
        <v>281</v>
      </c>
      <c r="C475" s="11" t="s">
        <v>282</v>
      </c>
      <c r="D475" s="42" t="s">
        <v>15</v>
      </c>
      <c r="E475" s="12">
        <v>1</v>
      </c>
      <c r="F475" s="13"/>
      <c r="G475" s="13"/>
      <c r="H475" s="13"/>
      <c r="I475" s="13">
        <f t="shared" si="84"/>
        <v>0</v>
      </c>
      <c r="J475" s="13">
        <f t="shared" si="85"/>
        <v>0</v>
      </c>
      <c r="K475" s="13">
        <f t="shared" si="86"/>
        <v>0</v>
      </c>
      <c r="L475" s="14">
        <f t="shared" si="87"/>
        <v>0</v>
      </c>
      <c r="O475" s="4"/>
    </row>
    <row r="476" spans="1:15" ht="39" customHeight="1" x14ac:dyDescent="0.2">
      <c r="A476" s="56" t="s">
        <v>1094</v>
      </c>
      <c r="B476" s="59" t="s">
        <v>1095</v>
      </c>
      <c r="C476" s="11" t="s">
        <v>1096</v>
      </c>
      <c r="D476" s="42" t="s">
        <v>15</v>
      </c>
      <c r="E476" s="12">
        <v>7</v>
      </c>
      <c r="F476" s="13"/>
      <c r="G476" s="13"/>
      <c r="H476" s="13"/>
      <c r="I476" s="13">
        <f t="shared" si="84"/>
        <v>0</v>
      </c>
      <c r="J476" s="13">
        <f t="shared" si="85"/>
        <v>0</v>
      </c>
      <c r="K476" s="13">
        <f t="shared" si="86"/>
        <v>0</v>
      </c>
      <c r="L476" s="14">
        <f t="shared" si="87"/>
        <v>0</v>
      </c>
      <c r="O476" s="4"/>
    </row>
    <row r="477" spans="1:15" ht="25.5" x14ac:dyDescent="0.2">
      <c r="A477" s="56" t="s">
        <v>1097</v>
      </c>
      <c r="B477" s="59" t="s">
        <v>299</v>
      </c>
      <c r="C477" s="11" t="s">
        <v>1098</v>
      </c>
      <c r="D477" s="42" t="s">
        <v>15</v>
      </c>
      <c r="E477" s="12">
        <v>2</v>
      </c>
      <c r="F477" s="13"/>
      <c r="G477" s="13"/>
      <c r="H477" s="13"/>
      <c r="I477" s="13">
        <f t="shared" si="84"/>
        <v>0</v>
      </c>
      <c r="J477" s="13">
        <f t="shared" si="85"/>
        <v>0</v>
      </c>
      <c r="K477" s="13">
        <f t="shared" si="86"/>
        <v>0</v>
      </c>
      <c r="L477" s="14">
        <f t="shared" si="87"/>
        <v>0</v>
      </c>
      <c r="O477" s="4"/>
    </row>
    <row r="478" spans="1:15" ht="51" x14ac:dyDescent="0.2">
      <c r="A478" s="56" t="s">
        <v>1099</v>
      </c>
      <c r="B478" s="59" t="s">
        <v>1100</v>
      </c>
      <c r="C478" s="11" t="s">
        <v>1101</v>
      </c>
      <c r="D478" s="42" t="s">
        <v>15</v>
      </c>
      <c r="E478" s="12">
        <v>1</v>
      </c>
      <c r="F478" s="13"/>
      <c r="G478" s="13"/>
      <c r="H478" s="13"/>
      <c r="I478" s="13">
        <f t="shared" si="84"/>
        <v>0</v>
      </c>
      <c r="J478" s="13">
        <f t="shared" si="85"/>
        <v>0</v>
      </c>
      <c r="K478" s="13">
        <f t="shared" si="86"/>
        <v>0</v>
      </c>
      <c r="L478" s="14">
        <f t="shared" si="87"/>
        <v>0</v>
      </c>
      <c r="O478" s="4"/>
    </row>
    <row r="479" spans="1:15" ht="25.5" x14ac:dyDescent="0.2">
      <c r="A479" s="56" t="s">
        <v>1102</v>
      </c>
      <c r="B479" s="59" t="s">
        <v>1563</v>
      </c>
      <c r="C479" s="11" t="s">
        <v>311</v>
      </c>
      <c r="D479" s="42" t="s">
        <v>19</v>
      </c>
      <c r="E479" s="12">
        <v>7</v>
      </c>
      <c r="F479" s="13"/>
      <c r="G479" s="13"/>
      <c r="H479" s="13"/>
      <c r="I479" s="13">
        <f t="shared" si="84"/>
        <v>0</v>
      </c>
      <c r="J479" s="13">
        <f t="shared" si="85"/>
        <v>0</v>
      </c>
      <c r="K479" s="13">
        <f t="shared" si="86"/>
        <v>0</v>
      </c>
      <c r="L479" s="14">
        <f t="shared" si="87"/>
        <v>0</v>
      </c>
      <c r="O479" s="4"/>
    </row>
    <row r="480" spans="1:15" ht="51" x14ac:dyDescent="0.2">
      <c r="A480" s="56" t="s">
        <v>1103</v>
      </c>
      <c r="B480" s="59" t="s">
        <v>1104</v>
      </c>
      <c r="C480" s="11" t="s">
        <v>1105</v>
      </c>
      <c r="D480" s="42" t="s">
        <v>15</v>
      </c>
      <c r="E480" s="12">
        <v>2</v>
      </c>
      <c r="F480" s="13"/>
      <c r="G480" s="13"/>
      <c r="H480" s="13"/>
      <c r="I480" s="13">
        <f t="shared" si="84"/>
        <v>0</v>
      </c>
      <c r="J480" s="13">
        <f t="shared" si="85"/>
        <v>0</v>
      </c>
      <c r="K480" s="13">
        <f t="shared" si="86"/>
        <v>0</v>
      </c>
      <c r="L480" s="14">
        <f t="shared" si="87"/>
        <v>0</v>
      </c>
      <c r="O480" s="4"/>
    </row>
    <row r="481" spans="1:15" ht="51" x14ac:dyDescent="0.2">
      <c r="A481" s="56" t="s">
        <v>1106</v>
      </c>
      <c r="B481" s="59" t="s">
        <v>325</v>
      </c>
      <c r="C481" s="11" t="s">
        <v>326</v>
      </c>
      <c r="D481" s="42" t="s">
        <v>15</v>
      </c>
      <c r="E481" s="12">
        <v>3</v>
      </c>
      <c r="F481" s="13"/>
      <c r="G481" s="13"/>
      <c r="H481" s="13"/>
      <c r="I481" s="13">
        <f t="shared" si="84"/>
        <v>0</v>
      </c>
      <c r="J481" s="13">
        <f t="shared" si="85"/>
        <v>0</v>
      </c>
      <c r="K481" s="13">
        <f t="shared" si="86"/>
        <v>0</v>
      </c>
      <c r="L481" s="14">
        <f t="shared" si="87"/>
        <v>0</v>
      </c>
      <c r="O481" s="4"/>
    </row>
    <row r="482" spans="1:15" ht="51" x14ac:dyDescent="0.2">
      <c r="A482" s="56" t="s">
        <v>1107</v>
      </c>
      <c r="B482" s="59" t="s">
        <v>337</v>
      </c>
      <c r="C482" s="11" t="s">
        <v>338</v>
      </c>
      <c r="D482" s="42" t="s">
        <v>15</v>
      </c>
      <c r="E482" s="12">
        <v>4</v>
      </c>
      <c r="F482" s="13"/>
      <c r="G482" s="13"/>
      <c r="H482" s="13"/>
      <c r="I482" s="13">
        <f t="shared" si="84"/>
        <v>0</v>
      </c>
      <c r="J482" s="13">
        <f t="shared" si="85"/>
        <v>0</v>
      </c>
      <c r="K482" s="13">
        <f t="shared" si="86"/>
        <v>0</v>
      </c>
      <c r="L482" s="14">
        <f t="shared" si="87"/>
        <v>0</v>
      </c>
      <c r="O482" s="4"/>
    </row>
    <row r="483" spans="1:15" ht="51" x14ac:dyDescent="0.2">
      <c r="A483" s="56" t="s">
        <v>1108</v>
      </c>
      <c r="B483" s="59" t="s">
        <v>1109</v>
      </c>
      <c r="C483" s="11" t="s">
        <v>1110</v>
      </c>
      <c r="D483" s="42" t="s">
        <v>15</v>
      </c>
      <c r="E483" s="12">
        <v>2</v>
      </c>
      <c r="F483" s="13"/>
      <c r="G483" s="13"/>
      <c r="H483" s="13"/>
      <c r="I483" s="13">
        <f t="shared" si="84"/>
        <v>0</v>
      </c>
      <c r="J483" s="13">
        <f t="shared" si="85"/>
        <v>0</v>
      </c>
      <c r="K483" s="13">
        <f t="shared" si="86"/>
        <v>0</v>
      </c>
      <c r="L483" s="14">
        <f t="shared" si="87"/>
        <v>0</v>
      </c>
      <c r="O483" s="4"/>
    </row>
    <row r="484" spans="1:15" ht="51" x14ac:dyDescent="0.2">
      <c r="A484" s="56" t="s">
        <v>1111</v>
      </c>
      <c r="B484" s="59" t="s">
        <v>1112</v>
      </c>
      <c r="C484" s="11" t="s">
        <v>1113</v>
      </c>
      <c r="D484" s="42" t="s">
        <v>15</v>
      </c>
      <c r="E484" s="12">
        <v>1</v>
      </c>
      <c r="F484" s="13"/>
      <c r="G484" s="13"/>
      <c r="H484" s="13"/>
      <c r="I484" s="13">
        <f t="shared" si="84"/>
        <v>0</v>
      </c>
      <c r="J484" s="13">
        <f t="shared" si="85"/>
        <v>0</v>
      </c>
      <c r="K484" s="13">
        <f t="shared" si="86"/>
        <v>0</v>
      </c>
      <c r="L484" s="14">
        <f t="shared" si="87"/>
        <v>0</v>
      </c>
      <c r="O484" s="4"/>
    </row>
    <row r="485" spans="1:15" ht="51" x14ac:dyDescent="0.2">
      <c r="A485" s="56" t="s">
        <v>1114</v>
      </c>
      <c r="B485" s="59" t="s">
        <v>1115</v>
      </c>
      <c r="C485" s="11" t="s">
        <v>1116</v>
      </c>
      <c r="D485" s="42" t="s">
        <v>15</v>
      </c>
      <c r="E485" s="12">
        <v>2</v>
      </c>
      <c r="F485" s="13"/>
      <c r="G485" s="13"/>
      <c r="H485" s="13"/>
      <c r="I485" s="13">
        <f t="shared" si="84"/>
        <v>0</v>
      </c>
      <c r="J485" s="13">
        <f t="shared" si="85"/>
        <v>0</v>
      </c>
      <c r="K485" s="13">
        <f t="shared" si="86"/>
        <v>0</v>
      </c>
      <c r="L485" s="14">
        <f t="shared" si="87"/>
        <v>0</v>
      </c>
      <c r="O485" s="4"/>
    </row>
    <row r="486" spans="1:15" ht="51" x14ac:dyDescent="0.2">
      <c r="A486" s="56" t="s">
        <v>1117</v>
      </c>
      <c r="B486" s="59" t="s">
        <v>1118</v>
      </c>
      <c r="C486" s="11" t="s">
        <v>1119</v>
      </c>
      <c r="D486" s="42" t="s">
        <v>15</v>
      </c>
      <c r="E486" s="12">
        <v>5</v>
      </c>
      <c r="F486" s="13"/>
      <c r="G486" s="13"/>
      <c r="H486" s="13"/>
      <c r="I486" s="13">
        <f t="shared" si="84"/>
        <v>0</v>
      </c>
      <c r="J486" s="13">
        <f t="shared" si="85"/>
        <v>0</v>
      </c>
      <c r="K486" s="13">
        <f t="shared" si="86"/>
        <v>0</v>
      </c>
      <c r="L486" s="14">
        <f t="shared" si="87"/>
        <v>0</v>
      </c>
      <c r="O486" s="4"/>
    </row>
    <row r="487" spans="1:15" ht="51" x14ac:dyDescent="0.2">
      <c r="A487" s="56" t="s">
        <v>1120</v>
      </c>
      <c r="B487" s="59" t="s">
        <v>1121</v>
      </c>
      <c r="C487" s="11" t="s">
        <v>1122</v>
      </c>
      <c r="D487" s="42" t="s">
        <v>15</v>
      </c>
      <c r="E487" s="12">
        <v>1</v>
      </c>
      <c r="F487" s="13"/>
      <c r="G487" s="13"/>
      <c r="H487" s="13"/>
      <c r="I487" s="13">
        <f t="shared" si="84"/>
        <v>0</v>
      </c>
      <c r="J487" s="13">
        <f t="shared" si="85"/>
        <v>0</v>
      </c>
      <c r="K487" s="13">
        <f t="shared" si="86"/>
        <v>0</v>
      </c>
      <c r="L487" s="14">
        <f t="shared" si="87"/>
        <v>0</v>
      </c>
      <c r="O487" s="4"/>
    </row>
    <row r="488" spans="1:15" ht="51" x14ac:dyDescent="0.2">
      <c r="A488" s="56" t="s">
        <v>1123</v>
      </c>
      <c r="B488" s="59" t="s">
        <v>1124</v>
      </c>
      <c r="C488" s="11" t="s">
        <v>1125</v>
      </c>
      <c r="D488" s="42" t="s">
        <v>15</v>
      </c>
      <c r="E488" s="12">
        <v>1</v>
      </c>
      <c r="F488" s="13"/>
      <c r="G488" s="13"/>
      <c r="H488" s="13"/>
      <c r="I488" s="13">
        <f t="shared" si="84"/>
        <v>0</v>
      </c>
      <c r="J488" s="13">
        <f t="shared" si="85"/>
        <v>0</v>
      </c>
      <c r="K488" s="13">
        <f t="shared" si="86"/>
        <v>0</v>
      </c>
      <c r="L488" s="14">
        <f t="shared" si="87"/>
        <v>0</v>
      </c>
      <c r="O488" s="4"/>
    </row>
    <row r="489" spans="1:15" ht="25.5" x14ac:dyDescent="0.2">
      <c r="A489" s="56" t="s">
        <v>1126</v>
      </c>
      <c r="B489" s="59" t="s">
        <v>1127</v>
      </c>
      <c r="C489" s="11" t="s">
        <v>1128</v>
      </c>
      <c r="D489" s="42" t="s">
        <v>15</v>
      </c>
      <c r="E489" s="12">
        <v>1</v>
      </c>
      <c r="F489" s="13"/>
      <c r="G489" s="13"/>
      <c r="H489" s="13"/>
      <c r="I489" s="13">
        <f t="shared" si="84"/>
        <v>0</v>
      </c>
      <c r="J489" s="13">
        <f t="shared" si="85"/>
        <v>0</v>
      </c>
      <c r="K489" s="13">
        <f t="shared" si="86"/>
        <v>0</v>
      </c>
      <c r="L489" s="14">
        <f t="shared" si="87"/>
        <v>0</v>
      </c>
      <c r="O489" s="4"/>
    </row>
    <row r="490" spans="1:15" ht="25.5" x14ac:dyDescent="0.2">
      <c r="A490" s="56" t="s">
        <v>1129</v>
      </c>
      <c r="B490" s="59" t="s">
        <v>371</v>
      </c>
      <c r="C490" s="11" t="s">
        <v>372</v>
      </c>
      <c r="D490" s="42" t="s">
        <v>366</v>
      </c>
      <c r="E490" s="12">
        <v>6</v>
      </c>
      <c r="F490" s="13"/>
      <c r="G490" s="13"/>
      <c r="H490" s="13"/>
      <c r="I490" s="13">
        <f t="shared" si="84"/>
        <v>0</v>
      </c>
      <c r="J490" s="13">
        <f t="shared" si="85"/>
        <v>0</v>
      </c>
      <c r="K490" s="13">
        <f t="shared" si="86"/>
        <v>0</v>
      </c>
      <c r="L490" s="14">
        <f t="shared" si="87"/>
        <v>0</v>
      </c>
      <c r="O490" s="4"/>
    </row>
    <row r="491" spans="1:15" x14ac:dyDescent="0.2">
      <c r="A491" s="56"/>
      <c r="B491" s="59"/>
      <c r="C491" s="11"/>
      <c r="D491" s="42"/>
      <c r="E491" s="12"/>
      <c r="F491" s="13"/>
      <c r="G491" s="13"/>
      <c r="H491" s="13"/>
      <c r="I491" s="13"/>
      <c r="J491" s="13"/>
      <c r="K491" s="13"/>
      <c r="L491" s="14"/>
      <c r="O491" s="4"/>
    </row>
    <row r="492" spans="1:15" x14ac:dyDescent="0.2">
      <c r="A492" s="57" t="s">
        <v>1130</v>
      </c>
      <c r="B492" s="61"/>
      <c r="C492" s="16" t="s">
        <v>1131</v>
      </c>
      <c r="D492" s="43"/>
      <c r="E492" s="17"/>
      <c r="F492" s="16"/>
      <c r="G492" s="16"/>
      <c r="H492" s="16"/>
      <c r="I492" s="16"/>
      <c r="J492" s="18">
        <f>SUM(J493:J521)</f>
        <v>0</v>
      </c>
      <c r="K492" s="18">
        <f>SUM(K493:K521)</f>
        <v>0</v>
      </c>
      <c r="L492" s="19">
        <f>SUM(L493:L521)</f>
        <v>0</v>
      </c>
      <c r="O492" s="4"/>
    </row>
    <row r="493" spans="1:15" ht="26.25" customHeight="1" x14ac:dyDescent="0.2">
      <c r="A493" s="56" t="s">
        <v>1132</v>
      </c>
      <c r="B493" s="59" t="s">
        <v>1133</v>
      </c>
      <c r="C493" s="11" t="s">
        <v>1134</v>
      </c>
      <c r="D493" s="42" t="s">
        <v>15</v>
      </c>
      <c r="E493" s="12">
        <v>1</v>
      </c>
      <c r="F493" s="13"/>
      <c r="G493" s="13"/>
      <c r="H493" s="13"/>
      <c r="I493" s="13">
        <f t="shared" ref="I493:I521" si="88">TRUNC(F493 * (1 + 25.03 / 100), 2)</f>
        <v>0</v>
      </c>
      <c r="J493" s="13">
        <f t="shared" ref="J493:J521" si="89">TRUNC(E493 * G493, 2)</f>
        <v>0</v>
      </c>
      <c r="K493" s="13">
        <f t="shared" ref="K493:K521" si="90">L493 - J493</f>
        <v>0</v>
      </c>
      <c r="L493" s="14">
        <f t="shared" ref="L493:L521" si="91">TRUNC(E493 * I493, 2)</f>
        <v>0</v>
      </c>
      <c r="O493" s="4"/>
    </row>
    <row r="494" spans="1:15" ht="38.25" x14ac:dyDescent="0.2">
      <c r="A494" s="56" t="s">
        <v>1135</v>
      </c>
      <c r="B494" s="59" t="s">
        <v>395</v>
      </c>
      <c r="C494" s="11" t="s">
        <v>396</v>
      </c>
      <c r="D494" s="42" t="s">
        <v>15</v>
      </c>
      <c r="E494" s="12">
        <v>3</v>
      </c>
      <c r="F494" s="13"/>
      <c r="G494" s="13"/>
      <c r="H494" s="13"/>
      <c r="I494" s="13">
        <f t="shared" si="88"/>
        <v>0</v>
      </c>
      <c r="J494" s="13">
        <f t="shared" si="89"/>
        <v>0</v>
      </c>
      <c r="K494" s="13">
        <f t="shared" si="90"/>
        <v>0</v>
      </c>
      <c r="L494" s="14">
        <f t="shared" si="91"/>
        <v>0</v>
      </c>
      <c r="O494" s="4"/>
    </row>
    <row r="495" spans="1:15" ht="25.5" x14ac:dyDescent="0.2">
      <c r="A495" s="56" t="s">
        <v>1136</v>
      </c>
      <c r="B495" s="59" t="s">
        <v>1504</v>
      </c>
      <c r="C495" s="11" t="s">
        <v>398</v>
      </c>
      <c r="D495" s="42" t="s">
        <v>15</v>
      </c>
      <c r="E495" s="12">
        <v>20</v>
      </c>
      <c r="F495" s="13"/>
      <c r="G495" s="13"/>
      <c r="H495" s="13"/>
      <c r="I495" s="13">
        <f t="shared" si="88"/>
        <v>0</v>
      </c>
      <c r="J495" s="13">
        <f t="shared" si="89"/>
        <v>0</v>
      </c>
      <c r="K495" s="13">
        <f t="shared" si="90"/>
        <v>0</v>
      </c>
      <c r="L495" s="14">
        <f t="shared" si="91"/>
        <v>0</v>
      </c>
      <c r="O495" s="4"/>
    </row>
    <row r="496" spans="1:15" ht="25.5" x14ac:dyDescent="0.2">
      <c r="A496" s="56" t="s">
        <v>1137</v>
      </c>
      <c r="B496" s="59" t="s">
        <v>1505</v>
      </c>
      <c r="C496" s="11" t="s">
        <v>400</v>
      </c>
      <c r="D496" s="42" t="s">
        <v>15</v>
      </c>
      <c r="E496" s="12">
        <v>36</v>
      </c>
      <c r="F496" s="13"/>
      <c r="G496" s="13"/>
      <c r="H496" s="13"/>
      <c r="I496" s="13">
        <f t="shared" si="88"/>
        <v>0</v>
      </c>
      <c r="J496" s="13">
        <f t="shared" si="89"/>
        <v>0</v>
      </c>
      <c r="K496" s="13">
        <f t="shared" si="90"/>
        <v>0</v>
      </c>
      <c r="L496" s="14">
        <f t="shared" si="91"/>
        <v>0</v>
      </c>
      <c r="O496" s="4"/>
    </row>
    <row r="497" spans="1:15" ht="25.5" x14ac:dyDescent="0.2">
      <c r="A497" s="56" t="s">
        <v>1138</v>
      </c>
      <c r="B497" s="59" t="s">
        <v>1509</v>
      </c>
      <c r="C497" s="11" t="s">
        <v>408</v>
      </c>
      <c r="D497" s="42" t="s">
        <v>15</v>
      </c>
      <c r="E497" s="12">
        <v>3</v>
      </c>
      <c r="F497" s="13"/>
      <c r="G497" s="13"/>
      <c r="H497" s="13"/>
      <c r="I497" s="13">
        <f t="shared" si="88"/>
        <v>0</v>
      </c>
      <c r="J497" s="13">
        <f t="shared" si="89"/>
        <v>0</v>
      </c>
      <c r="K497" s="13">
        <f t="shared" si="90"/>
        <v>0</v>
      </c>
      <c r="L497" s="14">
        <f t="shared" si="91"/>
        <v>0</v>
      </c>
      <c r="O497" s="4"/>
    </row>
    <row r="498" spans="1:15" x14ac:dyDescent="0.2">
      <c r="A498" s="56" t="s">
        <v>1139</v>
      </c>
      <c r="B498" s="59" t="s">
        <v>1140</v>
      </c>
      <c r="C498" s="11" t="s">
        <v>1141</v>
      </c>
      <c r="D498" s="42" t="s">
        <v>15</v>
      </c>
      <c r="E498" s="12">
        <v>3</v>
      </c>
      <c r="F498" s="13"/>
      <c r="G498" s="13"/>
      <c r="H498" s="13"/>
      <c r="I498" s="13">
        <f t="shared" si="88"/>
        <v>0</v>
      </c>
      <c r="J498" s="13">
        <f t="shared" si="89"/>
        <v>0</v>
      </c>
      <c r="K498" s="13">
        <f t="shared" si="90"/>
        <v>0</v>
      </c>
      <c r="L498" s="14">
        <f t="shared" si="91"/>
        <v>0</v>
      </c>
      <c r="O498" s="4"/>
    </row>
    <row r="499" spans="1:15" x14ac:dyDescent="0.2">
      <c r="A499" s="56" t="s">
        <v>1142</v>
      </c>
      <c r="B499" s="59" t="s">
        <v>424</v>
      </c>
      <c r="C499" s="11" t="s">
        <v>425</v>
      </c>
      <c r="D499" s="42" t="s">
        <v>15</v>
      </c>
      <c r="E499" s="12">
        <v>12</v>
      </c>
      <c r="F499" s="13"/>
      <c r="G499" s="13"/>
      <c r="H499" s="13"/>
      <c r="I499" s="13">
        <f t="shared" si="88"/>
        <v>0</v>
      </c>
      <c r="J499" s="13">
        <f t="shared" si="89"/>
        <v>0</v>
      </c>
      <c r="K499" s="13">
        <f t="shared" si="90"/>
        <v>0</v>
      </c>
      <c r="L499" s="14">
        <f t="shared" si="91"/>
        <v>0</v>
      </c>
      <c r="O499" s="4"/>
    </row>
    <row r="500" spans="1:15" ht="22.5" x14ac:dyDescent="0.2">
      <c r="A500" s="56" t="s">
        <v>1143</v>
      </c>
      <c r="B500" s="59" t="s">
        <v>427</v>
      </c>
      <c r="C500" s="11" t="s">
        <v>428</v>
      </c>
      <c r="D500" s="42" t="s">
        <v>26</v>
      </c>
      <c r="E500" s="12">
        <v>6</v>
      </c>
      <c r="F500" s="13"/>
      <c r="G500" s="13"/>
      <c r="H500" s="13"/>
      <c r="I500" s="13">
        <f t="shared" si="88"/>
        <v>0</v>
      </c>
      <c r="J500" s="13">
        <f t="shared" si="89"/>
        <v>0</v>
      </c>
      <c r="K500" s="13">
        <f t="shared" si="90"/>
        <v>0</v>
      </c>
      <c r="L500" s="14">
        <f t="shared" si="91"/>
        <v>0</v>
      </c>
      <c r="O500" s="4"/>
    </row>
    <row r="501" spans="1:15" ht="38.25" x14ac:dyDescent="0.2">
      <c r="A501" s="56" t="s">
        <v>1144</v>
      </c>
      <c r="B501" s="59" t="s">
        <v>1512</v>
      </c>
      <c r="C501" s="11" t="s">
        <v>432</v>
      </c>
      <c r="D501" s="42" t="s">
        <v>26</v>
      </c>
      <c r="E501" s="12">
        <v>44</v>
      </c>
      <c r="F501" s="13"/>
      <c r="G501" s="13"/>
      <c r="H501" s="13"/>
      <c r="I501" s="13">
        <f t="shared" si="88"/>
        <v>0</v>
      </c>
      <c r="J501" s="13">
        <f t="shared" si="89"/>
        <v>0</v>
      </c>
      <c r="K501" s="13">
        <f t="shared" si="90"/>
        <v>0</v>
      </c>
      <c r="L501" s="14">
        <f t="shared" si="91"/>
        <v>0</v>
      </c>
      <c r="O501" s="4"/>
    </row>
    <row r="502" spans="1:15" ht="25.5" x14ac:dyDescent="0.2">
      <c r="A502" s="56" t="s">
        <v>1145</v>
      </c>
      <c r="B502" s="59" t="s">
        <v>1564</v>
      </c>
      <c r="C502" s="11" t="s">
        <v>1146</v>
      </c>
      <c r="D502" s="42" t="s">
        <v>26</v>
      </c>
      <c r="E502" s="12">
        <v>20</v>
      </c>
      <c r="F502" s="13"/>
      <c r="G502" s="13"/>
      <c r="H502" s="13"/>
      <c r="I502" s="13">
        <f t="shared" si="88"/>
        <v>0</v>
      </c>
      <c r="J502" s="13">
        <f t="shared" si="89"/>
        <v>0</v>
      </c>
      <c r="K502" s="13">
        <f t="shared" si="90"/>
        <v>0</v>
      </c>
      <c r="L502" s="14">
        <f t="shared" si="91"/>
        <v>0</v>
      </c>
      <c r="O502" s="4"/>
    </row>
    <row r="503" spans="1:15" ht="25.5" x14ac:dyDescent="0.2">
      <c r="A503" s="56" t="s">
        <v>1147</v>
      </c>
      <c r="B503" s="59" t="s">
        <v>1565</v>
      </c>
      <c r="C503" s="11" t="s">
        <v>1148</v>
      </c>
      <c r="D503" s="42" t="s">
        <v>26</v>
      </c>
      <c r="E503" s="12">
        <v>56</v>
      </c>
      <c r="F503" s="13"/>
      <c r="G503" s="13"/>
      <c r="H503" s="13"/>
      <c r="I503" s="13">
        <f t="shared" si="88"/>
        <v>0</v>
      </c>
      <c r="J503" s="13">
        <f t="shared" si="89"/>
        <v>0</v>
      </c>
      <c r="K503" s="13">
        <f t="shared" si="90"/>
        <v>0</v>
      </c>
      <c r="L503" s="14">
        <f t="shared" si="91"/>
        <v>0</v>
      </c>
      <c r="O503" s="4"/>
    </row>
    <row r="504" spans="1:15" ht="25.5" x14ac:dyDescent="0.2">
      <c r="A504" s="56" t="s">
        <v>1149</v>
      </c>
      <c r="B504" s="59" t="s">
        <v>1515</v>
      </c>
      <c r="C504" s="11" t="s">
        <v>440</v>
      </c>
      <c r="D504" s="42" t="s">
        <v>26</v>
      </c>
      <c r="E504" s="12">
        <v>192</v>
      </c>
      <c r="F504" s="13"/>
      <c r="G504" s="13"/>
      <c r="H504" s="13"/>
      <c r="I504" s="13">
        <f t="shared" si="88"/>
        <v>0</v>
      </c>
      <c r="J504" s="13">
        <f t="shared" si="89"/>
        <v>0</v>
      </c>
      <c r="K504" s="13">
        <f t="shared" si="90"/>
        <v>0</v>
      </c>
      <c r="L504" s="14">
        <f t="shared" si="91"/>
        <v>0</v>
      </c>
      <c r="O504" s="4"/>
    </row>
    <row r="505" spans="1:15" ht="25.5" x14ac:dyDescent="0.2">
      <c r="A505" s="56" t="s">
        <v>1150</v>
      </c>
      <c r="B505" s="59" t="s">
        <v>1516</v>
      </c>
      <c r="C505" s="11" t="s">
        <v>442</v>
      </c>
      <c r="D505" s="42" t="s">
        <v>26</v>
      </c>
      <c r="E505" s="12">
        <v>449</v>
      </c>
      <c r="F505" s="13"/>
      <c r="G505" s="13"/>
      <c r="H505" s="13"/>
      <c r="I505" s="13">
        <f t="shared" si="88"/>
        <v>0</v>
      </c>
      <c r="J505" s="13">
        <f t="shared" si="89"/>
        <v>0</v>
      </c>
      <c r="K505" s="13">
        <f t="shared" si="90"/>
        <v>0</v>
      </c>
      <c r="L505" s="14">
        <f t="shared" si="91"/>
        <v>0</v>
      </c>
      <c r="O505" s="4"/>
    </row>
    <row r="506" spans="1:15" ht="25.5" x14ac:dyDescent="0.2">
      <c r="A506" s="56" t="s">
        <v>1151</v>
      </c>
      <c r="B506" s="59" t="s">
        <v>444</v>
      </c>
      <c r="C506" s="11" t="s">
        <v>445</v>
      </c>
      <c r="D506" s="42" t="s">
        <v>15</v>
      </c>
      <c r="E506" s="12">
        <v>305</v>
      </c>
      <c r="F506" s="13"/>
      <c r="G506" s="13"/>
      <c r="H506" s="13"/>
      <c r="I506" s="13">
        <f t="shared" si="88"/>
        <v>0</v>
      </c>
      <c r="J506" s="13">
        <f t="shared" si="89"/>
        <v>0</v>
      </c>
      <c r="K506" s="13">
        <f t="shared" si="90"/>
        <v>0</v>
      </c>
      <c r="L506" s="14">
        <f t="shared" si="91"/>
        <v>0</v>
      </c>
      <c r="O506" s="4"/>
    </row>
    <row r="507" spans="1:15" ht="27.75" customHeight="1" x14ac:dyDescent="0.2">
      <c r="A507" s="56" t="s">
        <v>1152</v>
      </c>
      <c r="B507" s="59" t="s">
        <v>450</v>
      </c>
      <c r="C507" s="11" t="s">
        <v>451</v>
      </c>
      <c r="D507" s="42" t="s">
        <v>15</v>
      </c>
      <c r="E507" s="12">
        <v>151</v>
      </c>
      <c r="F507" s="13"/>
      <c r="G507" s="13"/>
      <c r="H507" s="13"/>
      <c r="I507" s="13">
        <f t="shared" si="88"/>
        <v>0</v>
      </c>
      <c r="J507" s="13">
        <f t="shared" si="89"/>
        <v>0</v>
      </c>
      <c r="K507" s="13">
        <f t="shared" si="90"/>
        <v>0</v>
      </c>
      <c r="L507" s="14">
        <f t="shared" si="91"/>
        <v>0</v>
      </c>
      <c r="O507" s="4"/>
    </row>
    <row r="508" spans="1:15" ht="25.5" x14ac:dyDescent="0.2">
      <c r="A508" s="56" t="s">
        <v>1153</v>
      </c>
      <c r="B508" s="59" t="s">
        <v>1518</v>
      </c>
      <c r="C508" s="11" t="s">
        <v>453</v>
      </c>
      <c r="D508" s="42" t="s">
        <v>15</v>
      </c>
      <c r="E508" s="12">
        <v>10</v>
      </c>
      <c r="F508" s="13"/>
      <c r="G508" s="13"/>
      <c r="H508" s="13"/>
      <c r="I508" s="13">
        <f t="shared" si="88"/>
        <v>0</v>
      </c>
      <c r="J508" s="13">
        <f t="shared" si="89"/>
        <v>0</v>
      </c>
      <c r="K508" s="13">
        <f t="shared" si="90"/>
        <v>0</v>
      </c>
      <c r="L508" s="14">
        <f t="shared" si="91"/>
        <v>0</v>
      </c>
      <c r="O508" s="4"/>
    </row>
    <row r="509" spans="1:15" ht="25.5" x14ac:dyDescent="0.2">
      <c r="A509" s="56" t="s">
        <v>1154</v>
      </c>
      <c r="B509" s="59" t="s">
        <v>1519</v>
      </c>
      <c r="C509" s="11" t="s">
        <v>455</v>
      </c>
      <c r="D509" s="42" t="s">
        <v>15</v>
      </c>
      <c r="E509" s="12">
        <v>23</v>
      </c>
      <c r="F509" s="13"/>
      <c r="G509" s="13"/>
      <c r="H509" s="13"/>
      <c r="I509" s="13">
        <f t="shared" si="88"/>
        <v>0</v>
      </c>
      <c r="J509" s="13">
        <f t="shared" si="89"/>
        <v>0</v>
      </c>
      <c r="K509" s="13">
        <f t="shared" si="90"/>
        <v>0</v>
      </c>
      <c r="L509" s="14">
        <f t="shared" si="91"/>
        <v>0</v>
      </c>
      <c r="O509" s="4"/>
    </row>
    <row r="510" spans="1:15" ht="63.75" x14ac:dyDescent="0.2">
      <c r="A510" s="56" t="s">
        <v>1155</v>
      </c>
      <c r="B510" s="59" t="s">
        <v>459</v>
      </c>
      <c r="C510" s="11" t="s">
        <v>460</v>
      </c>
      <c r="D510" s="42" t="s">
        <v>15</v>
      </c>
      <c r="E510" s="12">
        <v>2</v>
      </c>
      <c r="F510" s="13"/>
      <c r="G510" s="13"/>
      <c r="H510" s="13"/>
      <c r="I510" s="13">
        <f t="shared" si="88"/>
        <v>0</v>
      </c>
      <c r="J510" s="13">
        <f t="shared" si="89"/>
        <v>0</v>
      </c>
      <c r="K510" s="13">
        <f t="shared" si="90"/>
        <v>0</v>
      </c>
      <c r="L510" s="14">
        <f t="shared" si="91"/>
        <v>0</v>
      </c>
      <c r="O510" s="4"/>
    </row>
    <row r="511" spans="1:15" ht="63.75" x14ac:dyDescent="0.2">
      <c r="A511" s="56" t="s">
        <v>1156</v>
      </c>
      <c r="B511" s="59" t="s">
        <v>462</v>
      </c>
      <c r="C511" s="11" t="s">
        <v>463</v>
      </c>
      <c r="D511" s="42" t="s">
        <v>15</v>
      </c>
      <c r="E511" s="12">
        <v>4</v>
      </c>
      <c r="F511" s="13"/>
      <c r="G511" s="13"/>
      <c r="H511" s="13"/>
      <c r="I511" s="13">
        <f t="shared" si="88"/>
        <v>0</v>
      </c>
      <c r="J511" s="13">
        <f t="shared" si="89"/>
        <v>0</v>
      </c>
      <c r="K511" s="13">
        <f t="shared" si="90"/>
        <v>0</v>
      </c>
      <c r="L511" s="14">
        <f t="shared" si="91"/>
        <v>0</v>
      </c>
      <c r="O511" s="4"/>
    </row>
    <row r="512" spans="1:15" ht="38.25" x14ac:dyDescent="0.2">
      <c r="A512" s="56" t="s">
        <v>1157</v>
      </c>
      <c r="B512" s="59" t="s">
        <v>1158</v>
      </c>
      <c r="C512" s="11" t="s">
        <v>1159</v>
      </c>
      <c r="D512" s="42" t="s">
        <v>15</v>
      </c>
      <c r="E512" s="12">
        <v>20</v>
      </c>
      <c r="F512" s="13"/>
      <c r="G512" s="13"/>
      <c r="H512" s="13"/>
      <c r="I512" s="13">
        <f t="shared" si="88"/>
        <v>0</v>
      </c>
      <c r="J512" s="13">
        <f t="shared" si="89"/>
        <v>0</v>
      </c>
      <c r="K512" s="13">
        <f t="shared" si="90"/>
        <v>0</v>
      </c>
      <c r="L512" s="14">
        <f t="shared" si="91"/>
        <v>0</v>
      </c>
      <c r="O512" s="4"/>
    </row>
    <row r="513" spans="1:15" ht="51" x14ac:dyDescent="0.2">
      <c r="A513" s="56" t="s">
        <v>1160</v>
      </c>
      <c r="B513" s="59" t="s">
        <v>468</v>
      </c>
      <c r="C513" s="11" t="s">
        <v>469</v>
      </c>
      <c r="D513" s="42" t="s">
        <v>15</v>
      </c>
      <c r="E513" s="12">
        <v>5</v>
      </c>
      <c r="F513" s="13"/>
      <c r="G513" s="13"/>
      <c r="H513" s="13"/>
      <c r="I513" s="13">
        <f t="shared" si="88"/>
        <v>0</v>
      </c>
      <c r="J513" s="13">
        <f t="shared" si="89"/>
        <v>0</v>
      </c>
      <c r="K513" s="13">
        <f t="shared" si="90"/>
        <v>0</v>
      </c>
      <c r="L513" s="14">
        <f t="shared" si="91"/>
        <v>0</v>
      </c>
      <c r="O513" s="4"/>
    </row>
    <row r="514" spans="1:15" ht="51" x14ac:dyDescent="0.2">
      <c r="A514" s="56" t="s">
        <v>1161</v>
      </c>
      <c r="B514" s="59" t="s">
        <v>480</v>
      </c>
      <c r="C514" s="11" t="s">
        <v>481</v>
      </c>
      <c r="D514" s="42" t="s">
        <v>15</v>
      </c>
      <c r="E514" s="12">
        <v>12</v>
      </c>
      <c r="F514" s="13"/>
      <c r="G514" s="13"/>
      <c r="H514" s="13"/>
      <c r="I514" s="13">
        <f t="shared" si="88"/>
        <v>0</v>
      </c>
      <c r="J514" s="13">
        <f t="shared" si="89"/>
        <v>0</v>
      </c>
      <c r="K514" s="13">
        <f t="shared" si="90"/>
        <v>0</v>
      </c>
      <c r="L514" s="14">
        <f t="shared" si="91"/>
        <v>0</v>
      </c>
      <c r="O514" s="4"/>
    </row>
    <row r="515" spans="1:15" ht="51" x14ac:dyDescent="0.2">
      <c r="A515" s="56" t="s">
        <v>1162</v>
      </c>
      <c r="B515" s="59" t="s">
        <v>483</v>
      </c>
      <c r="C515" s="11" t="s">
        <v>484</v>
      </c>
      <c r="D515" s="42" t="s">
        <v>15</v>
      </c>
      <c r="E515" s="12">
        <v>15</v>
      </c>
      <c r="F515" s="13"/>
      <c r="G515" s="13"/>
      <c r="H515" s="13"/>
      <c r="I515" s="13">
        <f t="shared" si="88"/>
        <v>0</v>
      </c>
      <c r="J515" s="13">
        <f t="shared" si="89"/>
        <v>0</v>
      </c>
      <c r="K515" s="13">
        <f t="shared" si="90"/>
        <v>0</v>
      </c>
      <c r="L515" s="14">
        <f t="shared" si="91"/>
        <v>0</v>
      </c>
      <c r="O515" s="4"/>
    </row>
    <row r="516" spans="1:15" ht="38.25" x14ac:dyDescent="0.2">
      <c r="A516" s="56" t="s">
        <v>1163</v>
      </c>
      <c r="B516" s="59" t="s">
        <v>489</v>
      </c>
      <c r="C516" s="11" t="s">
        <v>490</v>
      </c>
      <c r="D516" s="42" t="s">
        <v>15</v>
      </c>
      <c r="E516" s="12">
        <v>4</v>
      </c>
      <c r="F516" s="13"/>
      <c r="G516" s="13"/>
      <c r="H516" s="13"/>
      <c r="I516" s="13">
        <f t="shared" si="88"/>
        <v>0</v>
      </c>
      <c r="J516" s="13">
        <f t="shared" si="89"/>
        <v>0</v>
      </c>
      <c r="K516" s="13">
        <f t="shared" si="90"/>
        <v>0</v>
      </c>
      <c r="L516" s="14">
        <f t="shared" si="91"/>
        <v>0</v>
      </c>
      <c r="O516" s="4"/>
    </row>
    <row r="517" spans="1:15" ht="64.5" customHeight="1" x14ac:dyDescent="0.2">
      <c r="A517" s="56" t="s">
        <v>1164</v>
      </c>
      <c r="B517" s="59" t="s">
        <v>1165</v>
      </c>
      <c r="C517" s="11" t="s">
        <v>1166</v>
      </c>
      <c r="D517" s="42" t="s">
        <v>15</v>
      </c>
      <c r="E517" s="12">
        <v>60</v>
      </c>
      <c r="F517" s="13"/>
      <c r="G517" s="13"/>
      <c r="H517" s="13"/>
      <c r="I517" s="13">
        <f t="shared" si="88"/>
        <v>0</v>
      </c>
      <c r="J517" s="13">
        <f t="shared" si="89"/>
        <v>0</v>
      </c>
      <c r="K517" s="13">
        <f t="shared" si="90"/>
        <v>0</v>
      </c>
      <c r="L517" s="14">
        <f t="shared" si="91"/>
        <v>0</v>
      </c>
      <c r="O517" s="4"/>
    </row>
    <row r="518" spans="1:15" ht="76.5" x14ac:dyDescent="0.2">
      <c r="A518" s="56" t="s">
        <v>1167</v>
      </c>
      <c r="B518" s="59" t="s">
        <v>1168</v>
      </c>
      <c r="C518" s="11" t="s">
        <v>1169</v>
      </c>
      <c r="D518" s="42" t="s">
        <v>15</v>
      </c>
      <c r="E518" s="12">
        <v>30</v>
      </c>
      <c r="F518" s="13"/>
      <c r="G518" s="13"/>
      <c r="H518" s="13"/>
      <c r="I518" s="13">
        <f t="shared" si="88"/>
        <v>0</v>
      </c>
      <c r="J518" s="13">
        <f t="shared" si="89"/>
        <v>0</v>
      </c>
      <c r="K518" s="13">
        <f t="shared" si="90"/>
        <v>0</v>
      </c>
      <c r="L518" s="14">
        <f t="shared" si="91"/>
        <v>0</v>
      </c>
      <c r="O518" s="4"/>
    </row>
    <row r="519" spans="1:15" ht="76.5" x14ac:dyDescent="0.2">
      <c r="A519" s="56" t="s">
        <v>1170</v>
      </c>
      <c r="B519" s="59" t="s">
        <v>1171</v>
      </c>
      <c r="C519" s="11" t="s">
        <v>1172</v>
      </c>
      <c r="D519" s="42" t="s">
        <v>15</v>
      </c>
      <c r="E519" s="12">
        <v>6</v>
      </c>
      <c r="F519" s="13"/>
      <c r="G519" s="13"/>
      <c r="H519" s="13"/>
      <c r="I519" s="13">
        <f t="shared" si="88"/>
        <v>0</v>
      </c>
      <c r="J519" s="13">
        <f t="shared" si="89"/>
        <v>0</v>
      </c>
      <c r="K519" s="13">
        <f t="shared" si="90"/>
        <v>0</v>
      </c>
      <c r="L519" s="14">
        <f t="shared" si="91"/>
        <v>0</v>
      </c>
      <c r="O519" s="4"/>
    </row>
    <row r="520" spans="1:15" ht="63.75" x14ac:dyDescent="0.2">
      <c r="A520" s="56" t="s">
        <v>1173</v>
      </c>
      <c r="B520" s="59" t="s">
        <v>1566</v>
      </c>
      <c r="C520" s="11" t="s">
        <v>1174</v>
      </c>
      <c r="D520" s="42" t="s">
        <v>15</v>
      </c>
      <c r="E520" s="12">
        <v>107</v>
      </c>
      <c r="F520" s="13"/>
      <c r="G520" s="13"/>
      <c r="H520" s="13"/>
      <c r="I520" s="13">
        <f t="shared" si="88"/>
        <v>0</v>
      </c>
      <c r="J520" s="13">
        <f t="shared" si="89"/>
        <v>0</v>
      </c>
      <c r="K520" s="13">
        <f t="shared" si="90"/>
        <v>0</v>
      </c>
      <c r="L520" s="14">
        <f t="shared" si="91"/>
        <v>0</v>
      </c>
      <c r="O520" s="4"/>
    </row>
    <row r="521" spans="1:15" ht="51" x14ac:dyDescent="0.2">
      <c r="A521" s="56" t="s">
        <v>1175</v>
      </c>
      <c r="B521" s="59" t="s">
        <v>1176</v>
      </c>
      <c r="C521" s="11" t="s">
        <v>1177</v>
      </c>
      <c r="D521" s="42" t="s">
        <v>15</v>
      </c>
      <c r="E521" s="12">
        <v>40</v>
      </c>
      <c r="F521" s="13"/>
      <c r="G521" s="13"/>
      <c r="H521" s="13"/>
      <c r="I521" s="13">
        <f t="shared" si="88"/>
        <v>0</v>
      </c>
      <c r="J521" s="13">
        <f t="shared" si="89"/>
        <v>0</v>
      </c>
      <c r="K521" s="13">
        <f t="shared" si="90"/>
        <v>0</v>
      </c>
      <c r="L521" s="14">
        <f t="shared" si="91"/>
        <v>0</v>
      </c>
      <c r="O521" s="4"/>
    </row>
    <row r="522" spans="1:15" x14ac:dyDescent="0.2">
      <c r="A522" s="56"/>
      <c r="B522" s="59"/>
      <c r="C522" s="11"/>
      <c r="D522" s="42"/>
      <c r="E522" s="12"/>
      <c r="F522" s="13"/>
      <c r="G522" s="13"/>
      <c r="H522" s="13"/>
      <c r="I522" s="13"/>
      <c r="J522" s="13"/>
      <c r="K522" s="13"/>
      <c r="L522" s="14"/>
      <c r="O522" s="4"/>
    </row>
    <row r="523" spans="1:15" x14ac:dyDescent="0.2">
      <c r="A523" s="57" t="s">
        <v>1178</v>
      </c>
      <c r="B523" s="61"/>
      <c r="C523" s="16" t="s">
        <v>538</v>
      </c>
      <c r="D523" s="43"/>
      <c r="E523" s="17"/>
      <c r="F523" s="16"/>
      <c r="G523" s="16"/>
      <c r="H523" s="16"/>
      <c r="I523" s="16"/>
      <c r="J523" s="18">
        <f>SUM(J524:J536)</f>
        <v>0</v>
      </c>
      <c r="K523" s="18">
        <f>SUM(K524:K536)</f>
        <v>0</v>
      </c>
      <c r="L523" s="19">
        <f>SUM(L524:L536)</f>
        <v>0</v>
      </c>
      <c r="O523" s="4"/>
    </row>
    <row r="524" spans="1:15" ht="51" x14ac:dyDescent="0.2">
      <c r="A524" s="56" t="s">
        <v>1179</v>
      </c>
      <c r="B524" s="59" t="s">
        <v>543</v>
      </c>
      <c r="C524" s="11" t="s">
        <v>544</v>
      </c>
      <c r="D524" s="42" t="s">
        <v>15</v>
      </c>
      <c r="E524" s="12">
        <v>1</v>
      </c>
      <c r="F524" s="13"/>
      <c r="G524" s="13"/>
      <c r="H524" s="13"/>
      <c r="I524" s="13">
        <f t="shared" ref="I524:I536" si="92">TRUNC(F524 * (1 + 25.03 / 100), 2)</f>
        <v>0</v>
      </c>
      <c r="J524" s="13">
        <f t="shared" ref="J524:J536" si="93">TRUNC(E524 * G524, 2)</f>
        <v>0</v>
      </c>
      <c r="K524" s="13">
        <f t="shared" ref="K524:K536" si="94">L524 - J524</f>
        <v>0</v>
      </c>
      <c r="L524" s="14">
        <f t="shared" ref="L524:L536" si="95">TRUNC(E524 * I524, 2)</f>
        <v>0</v>
      </c>
      <c r="O524" s="4"/>
    </row>
    <row r="525" spans="1:15" ht="25.5" x14ac:dyDescent="0.2">
      <c r="A525" s="56" t="s">
        <v>1180</v>
      </c>
      <c r="B525" s="59" t="s">
        <v>1504</v>
      </c>
      <c r="C525" s="11" t="s">
        <v>398</v>
      </c>
      <c r="D525" s="42" t="s">
        <v>15</v>
      </c>
      <c r="E525" s="12">
        <v>9</v>
      </c>
      <c r="F525" s="13"/>
      <c r="G525" s="13"/>
      <c r="H525" s="13"/>
      <c r="I525" s="13">
        <f t="shared" si="92"/>
        <v>0</v>
      </c>
      <c r="J525" s="13">
        <f t="shared" si="93"/>
        <v>0</v>
      </c>
      <c r="K525" s="13">
        <f t="shared" si="94"/>
        <v>0</v>
      </c>
      <c r="L525" s="14">
        <f t="shared" si="95"/>
        <v>0</v>
      </c>
      <c r="O525" s="4"/>
    </row>
    <row r="526" spans="1:15" ht="25.5" x14ac:dyDescent="0.2">
      <c r="A526" s="56" t="s">
        <v>1181</v>
      </c>
      <c r="B526" s="59" t="s">
        <v>1505</v>
      </c>
      <c r="C526" s="11" t="s">
        <v>400</v>
      </c>
      <c r="D526" s="42" t="s">
        <v>15</v>
      </c>
      <c r="E526" s="12">
        <v>3</v>
      </c>
      <c r="F526" s="13"/>
      <c r="G526" s="13"/>
      <c r="H526" s="13"/>
      <c r="I526" s="13">
        <f t="shared" si="92"/>
        <v>0</v>
      </c>
      <c r="J526" s="13">
        <f t="shared" si="93"/>
        <v>0</v>
      </c>
      <c r="K526" s="13">
        <f t="shared" si="94"/>
        <v>0</v>
      </c>
      <c r="L526" s="14">
        <f t="shared" si="95"/>
        <v>0</v>
      </c>
      <c r="O526" s="4"/>
    </row>
    <row r="527" spans="1:15" ht="25.5" x14ac:dyDescent="0.2">
      <c r="A527" s="56" t="s">
        <v>1182</v>
      </c>
      <c r="B527" s="59" t="s">
        <v>1521</v>
      </c>
      <c r="C527" s="11" t="s">
        <v>551</v>
      </c>
      <c r="D527" s="42" t="s">
        <v>15</v>
      </c>
      <c r="E527" s="12">
        <v>3</v>
      </c>
      <c r="F527" s="13"/>
      <c r="G527" s="13"/>
      <c r="H527" s="13"/>
      <c r="I527" s="13">
        <f t="shared" si="92"/>
        <v>0</v>
      </c>
      <c r="J527" s="13">
        <f t="shared" si="93"/>
        <v>0</v>
      </c>
      <c r="K527" s="13">
        <f t="shared" si="94"/>
        <v>0</v>
      </c>
      <c r="L527" s="14">
        <f t="shared" si="95"/>
        <v>0</v>
      </c>
      <c r="O527" s="4"/>
    </row>
    <row r="528" spans="1:15" ht="25.5" x14ac:dyDescent="0.2">
      <c r="A528" s="56" t="s">
        <v>1183</v>
      </c>
      <c r="B528" s="59" t="s">
        <v>1506</v>
      </c>
      <c r="C528" s="11" t="s">
        <v>402</v>
      </c>
      <c r="D528" s="42" t="s">
        <v>15</v>
      </c>
      <c r="E528" s="12">
        <v>3</v>
      </c>
      <c r="F528" s="13"/>
      <c r="G528" s="13"/>
      <c r="H528" s="13"/>
      <c r="I528" s="13">
        <f t="shared" si="92"/>
        <v>0</v>
      </c>
      <c r="J528" s="13">
        <f t="shared" si="93"/>
        <v>0</v>
      </c>
      <c r="K528" s="13">
        <f t="shared" si="94"/>
        <v>0</v>
      </c>
      <c r="L528" s="14">
        <f t="shared" si="95"/>
        <v>0</v>
      </c>
      <c r="O528" s="4"/>
    </row>
    <row r="529" spans="1:15" ht="25.5" x14ac:dyDescent="0.2">
      <c r="A529" s="56" t="s">
        <v>1184</v>
      </c>
      <c r="B529" s="59" t="s">
        <v>1508</v>
      </c>
      <c r="C529" s="11" t="s">
        <v>406</v>
      </c>
      <c r="D529" s="42" t="s">
        <v>15</v>
      </c>
      <c r="E529" s="12">
        <v>8</v>
      </c>
      <c r="F529" s="13"/>
      <c r="G529" s="13"/>
      <c r="H529" s="13"/>
      <c r="I529" s="13">
        <f t="shared" si="92"/>
        <v>0</v>
      </c>
      <c r="J529" s="13">
        <f t="shared" si="93"/>
        <v>0</v>
      </c>
      <c r="K529" s="13">
        <f t="shared" si="94"/>
        <v>0</v>
      </c>
      <c r="L529" s="14">
        <f t="shared" si="95"/>
        <v>0</v>
      </c>
      <c r="O529" s="4"/>
    </row>
    <row r="530" spans="1:15" ht="25.5" x14ac:dyDescent="0.2">
      <c r="A530" s="56" t="s">
        <v>1185</v>
      </c>
      <c r="B530" s="59" t="s">
        <v>415</v>
      </c>
      <c r="C530" s="11" t="s">
        <v>416</v>
      </c>
      <c r="D530" s="42" t="s">
        <v>15</v>
      </c>
      <c r="E530" s="12">
        <v>1</v>
      </c>
      <c r="F530" s="13"/>
      <c r="G530" s="13"/>
      <c r="H530" s="13"/>
      <c r="I530" s="13">
        <f t="shared" si="92"/>
        <v>0</v>
      </c>
      <c r="J530" s="13">
        <f t="shared" si="93"/>
        <v>0</v>
      </c>
      <c r="K530" s="13">
        <f t="shared" si="94"/>
        <v>0</v>
      </c>
      <c r="L530" s="14">
        <f t="shared" si="95"/>
        <v>0</v>
      </c>
      <c r="O530" s="4"/>
    </row>
    <row r="531" spans="1:15" x14ac:dyDescent="0.2">
      <c r="A531" s="56" t="s">
        <v>1186</v>
      </c>
      <c r="B531" s="59" t="s">
        <v>424</v>
      </c>
      <c r="C531" s="11" t="s">
        <v>425</v>
      </c>
      <c r="D531" s="42" t="s">
        <v>15</v>
      </c>
      <c r="E531" s="12">
        <v>4</v>
      </c>
      <c r="F531" s="13"/>
      <c r="G531" s="13"/>
      <c r="H531" s="13"/>
      <c r="I531" s="13">
        <f t="shared" si="92"/>
        <v>0</v>
      </c>
      <c r="J531" s="13">
        <f t="shared" si="93"/>
        <v>0</v>
      </c>
      <c r="K531" s="13">
        <f t="shared" si="94"/>
        <v>0</v>
      </c>
      <c r="L531" s="14">
        <f t="shared" si="95"/>
        <v>0</v>
      </c>
      <c r="O531" s="4"/>
    </row>
    <row r="532" spans="1:15" ht="25.5" x14ac:dyDescent="0.2">
      <c r="A532" s="56" t="s">
        <v>1187</v>
      </c>
      <c r="B532" s="59" t="s">
        <v>1188</v>
      </c>
      <c r="C532" s="11" t="s">
        <v>1189</v>
      </c>
      <c r="D532" s="42" t="s">
        <v>15</v>
      </c>
      <c r="E532" s="12">
        <v>1</v>
      </c>
      <c r="F532" s="13"/>
      <c r="G532" s="13"/>
      <c r="H532" s="13"/>
      <c r="I532" s="13">
        <f t="shared" si="92"/>
        <v>0</v>
      </c>
      <c r="J532" s="13">
        <f t="shared" si="93"/>
        <v>0</v>
      </c>
      <c r="K532" s="13">
        <f t="shared" si="94"/>
        <v>0</v>
      </c>
      <c r="L532" s="14">
        <f t="shared" si="95"/>
        <v>0</v>
      </c>
      <c r="O532" s="4"/>
    </row>
    <row r="533" spans="1:15" ht="22.5" x14ac:dyDescent="0.2">
      <c r="A533" s="56" t="s">
        <v>1190</v>
      </c>
      <c r="B533" s="59" t="s">
        <v>1191</v>
      </c>
      <c r="C533" s="11" t="s">
        <v>1192</v>
      </c>
      <c r="D533" s="42" t="s">
        <v>26</v>
      </c>
      <c r="E533" s="12">
        <v>32</v>
      </c>
      <c r="F533" s="13"/>
      <c r="G533" s="13"/>
      <c r="H533" s="13"/>
      <c r="I533" s="13">
        <f t="shared" si="92"/>
        <v>0</v>
      </c>
      <c r="J533" s="13">
        <f t="shared" si="93"/>
        <v>0</v>
      </c>
      <c r="K533" s="13">
        <f t="shared" si="94"/>
        <v>0</v>
      </c>
      <c r="L533" s="14">
        <f t="shared" si="95"/>
        <v>0</v>
      </c>
      <c r="O533" s="4"/>
    </row>
    <row r="534" spans="1:15" x14ac:dyDescent="0.2">
      <c r="A534" s="56" t="s">
        <v>1193</v>
      </c>
      <c r="B534" s="59" t="s">
        <v>1194</v>
      </c>
      <c r="C534" s="11" t="s">
        <v>1195</v>
      </c>
      <c r="D534" s="42" t="s">
        <v>26</v>
      </c>
      <c r="E534" s="12">
        <v>128</v>
      </c>
      <c r="F534" s="13"/>
      <c r="G534" s="13"/>
      <c r="H534" s="13"/>
      <c r="I534" s="13">
        <f t="shared" si="92"/>
        <v>0</v>
      </c>
      <c r="J534" s="13">
        <f t="shared" si="93"/>
        <v>0</v>
      </c>
      <c r="K534" s="13">
        <f t="shared" si="94"/>
        <v>0</v>
      </c>
      <c r="L534" s="14">
        <f t="shared" si="95"/>
        <v>0</v>
      </c>
      <c r="O534" s="4"/>
    </row>
    <row r="535" spans="1:15" ht="51" x14ac:dyDescent="0.2">
      <c r="A535" s="56" t="s">
        <v>1196</v>
      </c>
      <c r="B535" s="59" t="s">
        <v>572</v>
      </c>
      <c r="C535" s="11" t="s">
        <v>573</v>
      </c>
      <c r="D535" s="42" t="s">
        <v>15</v>
      </c>
      <c r="E535" s="12">
        <v>14</v>
      </c>
      <c r="F535" s="13"/>
      <c r="G535" s="13"/>
      <c r="H535" s="13"/>
      <c r="I535" s="13">
        <f t="shared" si="92"/>
        <v>0</v>
      </c>
      <c r="J535" s="13">
        <f t="shared" si="93"/>
        <v>0</v>
      </c>
      <c r="K535" s="13">
        <f t="shared" si="94"/>
        <v>0</v>
      </c>
      <c r="L535" s="14">
        <f t="shared" si="95"/>
        <v>0</v>
      </c>
      <c r="O535" s="4"/>
    </row>
    <row r="536" spans="1:15" ht="51" x14ac:dyDescent="0.2">
      <c r="A536" s="56" t="s">
        <v>1197</v>
      </c>
      <c r="B536" s="59" t="s">
        <v>575</v>
      </c>
      <c r="C536" s="11" t="s">
        <v>576</v>
      </c>
      <c r="D536" s="42" t="s">
        <v>15</v>
      </c>
      <c r="E536" s="12">
        <v>8</v>
      </c>
      <c r="F536" s="13"/>
      <c r="G536" s="13"/>
      <c r="H536" s="13"/>
      <c r="I536" s="13">
        <f t="shared" si="92"/>
        <v>0</v>
      </c>
      <c r="J536" s="13">
        <f t="shared" si="93"/>
        <v>0</v>
      </c>
      <c r="K536" s="13">
        <f t="shared" si="94"/>
        <v>0</v>
      </c>
      <c r="L536" s="14">
        <f t="shared" si="95"/>
        <v>0</v>
      </c>
      <c r="O536" s="4"/>
    </row>
    <row r="537" spans="1:15" x14ac:dyDescent="0.2">
      <c r="A537" s="56"/>
      <c r="B537" s="59"/>
      <c r="C537" s="11"/>
      <c r="D537" s="42"/>
      <c r="E537" s="12"/>
      <c r="F537" s="13"/>
      <c r="G537" s="13"/>
      <c r="H537" s="13"/>
      <c r="I537" s="13"/>
      <c r="J537" s="13"/>
      <c r="K537" s="13"/>
      <c r="L537" s="14"/>
      <c r="O537" s="4"/>
    </row>
    <row r="538" spans="1:15" x14ac:dyDescent="0.2">
      <c r="A538" s="57" t="s">
        <v>1198</v>
      </c>
      <c r="B538" s="61"/>
      <c r="C538" s="16" t="s">
        <v>1577</v>
      </c>
      <c r="D538" s="43"/>
      <c r="E538" s="17"/>
      <c r="F538" s="16"/>
      <c r="G538" s="16"/>
      <c r="H538" s="16"/>
      <c r="I538" s="16"/>
      <c r="J538" s="18">
        <f>SUM(J539:J546)</f>
        <v>0</v>
      </c>
      <c r="K538" s="18">
        <f>SUM(K539:K546)</f>
        <v>0</v>
      </c>
      <c r="L538" s="19">
        <f>SUM(L539:L546)</f>
        <v>0</v>
      </c>
      <c r="O538" s="4"/>
    </row>
    <row r="539" spans="1:15" ht="25.5" x14ac:dyDescent="0.2">
      <c r="A539" s="56" t="s">
        <v>1199</v>
      </c>
      <c r="B539" s="59" t="s">
        <v>1200</v>
      </c>
      <c r="C539" s="11" t="s">
        <v>1201</v>
      </c>
      <c r="D539" s="42" t="s">
        <v>26</v>
      </c>
      <c r="E539" s="12">
        <v>304</v>
      </c>
      <c r="F539" s="13"/>
      <c r="G539" s="13"/>
      <c r="H539" s="13"/>
      <c r="I539" s="13">
        <f t="shared" ref="I539:I546" si="96">TRUNC(F539 * (1 + 25.03 / 100), 2)</f>
        <v>0</v>
      </c>
      <c r="J539" s="13">
        <f t="shared" ref="J539:J546" si="97">TRUNC(E539 * G539, 2)</f>
        <v>0</v>
      </c>
      <c r="K539" s="13">
        <f t="shared" ref="K539:K546" si="98">L539 - J539</f>
        <v>0</v>
      </c>
      <c r="L539" s="14">
        <f t="shared" ref="L539:L546" si="99">TRUNC(E539 * I539, 2)</f>
        <v>0</v>
      </c>
      <c r="O539" s="4"/>
    </row>
    <row r="540" spans="1:15" x14ac:dyDescent="0.2">
      <c r="A540" s="56" t="s">
        <v>1202</v>
      </c>
      <c r="B540" s="59" t="s">
        <v>1203</v>
      </c>
      <c r="C540" s="11" t="s">
        <v>1204</v>
      </c>
      <c r="D540" s="42" t="s">
        <v>26</v>
      </c>
      <c r="E540" s="12">
        <v>1117</v>
      </c>
      <c r="F540" s="13"/>
      <c r="G540" s="13"/>
      <c r="H540" s="13"/>
      <c r="I540" s="13">
        <f t="shared" si="96"/>
        <v>0</v>
      </c>
      <c r="J540" s="13">
        <f t="shared" si="97"/>
        <v>0</v>
      </c>
      <c r="K540" s="13">
        <f t="shared" si="98"/>
        <v>0</v>
      </c>
      <c r="L540" s="14">
        <f t="shared" si="99"/>
        <v>0</v>
      </c>
      <c r="O540" s="4"/>
    </row>
    <row r="541" spans="1:15" x14ac:dyDescent="0.2">
      <c r="A541" s="56" t="s">
        <v>1205</v>
      </c>
      <c r="B541" s="59" t="s">
        <v>1206</v>
      </c>
      <c r="C541" s="11" t="s">
        <v>1207</v>
      </c>
      <c r="D541" s="42" t="s">
        <v>15</v>
      </c>
      <c r="E541" s="12">
        <v>152</v>
      </c>
      <c r="F541" s="13"/>
      <c r="G541" s="13"/>
      <c r="H541" s="13"/>
      <c r="I541" s="13">
        <f t="shared" si="96"/>
        <v>0</v>
      </c>
      <c r="J541" s="13">
        <f t="shared" si="97"/>
        <v>0</v>
      </c>
      <c r="K541" s="13">
        <f t="shared" si="98"/>
        <v>0</v>
      </c>
      <c r="L541" s="14">
        <f t="shared" si="99"/>
        <v>0</v>
      </c>
      <c r="O541" s="4"/>
    </row>
    <row r="542" spans="1:15" ht="25.5" x14ac:dyDescent="0.2">
      <c r="A542" s="56" t="s">
        <v>1208</v>
      </c>
      <c r="B542" s="59" t="s">
        <v>1209</v>
      </c>
      <c r="C542" s="11" t="s">
        <v>1210</v>
      </c>
      <c r="D542" s="42" t="s">
        <v>15</v>
      </c>
      <c r="E542" s="12">
        <v>22</v>
      </c>
      <c r="F542" s="13"/>
      <c r="G542" s="13"/>
      <c r="H542" s="13"/>
      <c r="I542" s="13">
        <f t="shared" si="96"/>
        <v>0</v>
      </c>
      <c r="J542" s="13">
        <f t="shared" si="97"/>
        <v>0</v>
      </c>
      <c r="K542" s="13">
        <f t="shared" si="98"/>
        <v>0</v>
      </c>
      <c r="L542" s="14">
        <f t="shared" si="99"/>
        <v>0</v>
      </c>
      <c r="O542" s="4"/>
    </row>
    <row r="543" spans="1:15" x14ac:dyDescent="0.2">
      <c r="A543" s="56" t="s">
        <v>1211</v>
      </c>
      <c r="B543" s="59" t="s">
        <v>1212</v>
      </c>
      <c r="C543" s="11" t="s">
        <v>1213</v>
      </c>
      <c r="D543" s="42" t="s">
        <v>15</v>
      </c>
      <c r="E543" s="12">
        <v>16</v>
      </c>
      <c r="F543" s="13"/>
      <c r="G543" s="13"/>
      <c r="H543" s="13"/>
      <c r="I543" s="13">
        <f t="shared" si="96"/>
        <v>0</v>
      </c>
      <c r="J543" s="13">
        <f t="shared" si="97"/>
        <v>0</v>
      </c>
      <c r="K543" s="13">
        <f t="shared" si="98"/>
        <v>0</v>
      </c>
      <c r="L543" s="14">
        <f t="shared" si="99"/>
        <v>0</v>
      </c>
      <c r="O543" s="4"/>
    </row>
    <row r="544" spans="1:15" x14ac:dyDescent="0.2">
      <c r="A544" s="56" t="s">
        <v>1214</v>
      </c>
      <c r="B544" s="59" t="s">
        <v>1215</v>
      </c>
      <c r="C544" s="11" t="s">
        <v>1216</v>
      </c>
      <c r="D544" s="42" t="s">
        <v>15</v>
      </c>
      <c r="E544" s="12">
        <v>772</v>
      </c>
      <c r="F544" s="13"/>
      <c r="G544" s="13"/>
      <c r="H544" s="13"/>
      <c r="I544" s="13">
        <f t="shared" si="96"/>
        <v>0</v>
      </c>
      <c r="J544" s="13">
        <f t="shared" si="97"/>
        <v>0</v>
      </c>
      <c r="K544" s="13">
        <f t="shared" si="98"/>
        <v>0</v>
      </c>
      <c r="L544" s="14">
        <f t="shared" si="99"/>
        <v>0</v>
      </c>
      <c r="O544" s="4"/>
    </row>
    <row r="545" spans="1:15" x14ac:dyDescent="0.2">
      <c r="A545" s="56" t="s">
        <v>1217</v>
      </c>
      <c r="B545" s="59" t="s">
        <v>1218</v>
      </c>
      <c r="C545" s="11" t="s">
        <v>1219</v>
      </c>
      <c r="D545" s="42" t="s">
        <v>15</v>
      </c>
      <c r="E545" s="12">
        <v>104</v>
      </c>
      <c r="F545" s="13"/>
      <c r="G545" s="13"/>
      <c r="H545" s="13"/>
      <c r="I545" s="13">
        <f t="shared" si="96"/>
        <v>0</v>
      </c>
      <c r="J545" s="13">
        <f t="shared" si="97"/>
        <v>0</v>
      </c>
      <c r="K545" s="13">
        <f t="shared" si="98"/>
        <v>0</v>
      </c>
      <c r="L545" s="14">
        <f t="shared" si="99"/>
        <v>0</v>
      </c>
      <c r="O545" s="4"/>
    </row>
    <row r="546" spans="1:15" x14ac:dyDescent="0.2">
      <c r="A546" s="56" t="s">
        <v>1220</v>
      </c>
      <c r="B546" s="59" t="s">
        <v>1221</v>
      </c>
      <c r="C546" s="11" t="s">
        <v>1222</v>
      </c>
      <c r="D546" s="42" t="s">
        <v>15</v>
      </c>
      <c r="E546" s="12">
        <v>16</v>
      </c>
      <c r="F546" s="13"/>
      <c r="G546" s="13"/>
      <c r="H546" s="13"/>
      <c r="I546" s="13">
        <f t="shared" si="96"/>
        <v>0</v>
      </c>
      <c r="J546" s="13">
        <f t="shared" si="97"/>
        <v>0</v>
      </c>
      <c r="K546" s="13">
        <f t="shared" si="98"/>
        <v>0</v>
      </c>
      <c r="L546" s="14">
        <f t="shared" si="99"/>
        <v>0</v>
      </c>
      <c r="O546" s="4"/>
    </row>
    <row r="547" spans="1:15" x14ac:dyDescent="0.2">
      <c r="A547" s="56"/>
      <c r="B547" s="59"/>
      <c r="C547" s="11"/>
      <c r="D547" s="42"/>
      <c r="E547" s="12"/>
      <c r="F547" s="13"/>
      <c r="G547" s="13"/>
      <c r="H547" s="13"/>
      <c r="I547" s="13"/>
      <c r="J547" s="13"/>
      <c r="K547" s="13"/>
      <c r="L547" s="14"/>
      <c r="O547" s="4"/>
    </row>
    <row r="548" spans="1:15" x14ac:dyDescent="0.2">
      <c r="A548" s="57" t="s">
        <v>1223</v>
      </c>
      <c r="B548" s="61"/>
      <c r="C548" s="16" t="s">
        <v>588</v>
      </c>
      <c r="D548" s="43"/>
      <c r="E548" s="17"/>
      <c r="F548" s="16"/>
      <c r="G548" s="16"/>
      <c r="H548" s="16"/>
      <c r="I548" s="16"/>
      <c r="J548" s="18">
        <f>SUM(J549:J562)</f>
        <v>0</v>
      </c>
      <c r="K548" s="18">
        <f>SUM(K549:K562)</f>
        <v>0</v>
      </c>
      <c r="L548" s="19">
        <f>SUM(L549:L562)</f>
        <v>0</v>
      </c>
      <c r="O548" s="4"/>
    </row>
    <row r="549" spans="1:15" ht="25.5" x14ac:dyDescent="0.2">
      <c r="A549" s="56" t="s">
        <v>1224</v>
      </c>
      <c r="B549" s="59" t="s">
        <v>605</v>
      </c>
      <c r="C549" s="11" t="s">
        <v>606</v>
      </c>
      <c r="D549" s="42" t="s">
        <v>26</v>
      </c>
      <c r="E549" s="12">
        <v>19</v>
      </c>
      <c r="F549" s="13"/>
      <c r="G549" s="13"/>
      <c r="H549" s="13"/>
      <c r="I549" s="13">
        <f t="shared" ref="I549:I562" si="100">TRUNC(F549 * (1 + 25.03 / 100), 2)</f>
        <v>0</v>
      </c>
      <c r="J549" s="13">
        <f t="shared" ref="J549:J562" si="101">TRUNC(E549 * G549, 2)</f>
        <v>0</v>
      </c>
      <c r="K549" s="13">
        <f t="shared" ref="K549:K562" si="102">L549 - J549</f>
        <v>0</v>
      </c>
      <c r="L549" s="14">
        <f t="shared" ref="L549:L562" si="103">TRUNC(E549 * I549, 2)</f>
        <v>0</v>
      </c>
      <c r="O549" s="4"/>
    </row>
    <row r="550" spans="1:15" ht="25.5" x14ac:dyDescent="0.2">
      <c r="A550" s="56" t="s">
        <v>1225</v>
      </c>
      <c r="B550" s="59" t="s">
        <v>602</v>
      </c>
      <c r="C550" s="11" t="s">
        <v>603</v>
      </c>
      <c r="D550" s="42" t="s">
        <v>26</v>
      </c>
      <c r="E550" s="12">
        <v>17</v>
      </c>
      <c r="F550" s="13"/>
      <c r="G550" s="13"/>
      <c r="H550" s="13"/>
      <c r="I550" s="13">
        <f t="shared" si="100"/>
        <v>0</v>
      </c>
      <c r="J550" s="13">
        <f t="shared" si="101"/>
        <v>0</v>
      </c>
      <c r="K550" s="13">
        <f t="shared" si="102"/>
        <v>0</v>
      </c>
      <c r="L550" s="14">
        <f t="shared" si="103"/>
        <v>0</v>
      </c>
      <c r="O550" s="4"/>
    </row>
    <row r="551" spans="1:15" ht="22.5" x14ac:dyDescent="0.2">
      <c r="A551" s="56" t="s">
        <v>1226</v>
      </c>
      <c r="B551" s="59" t="s">
        <v>1227</v>
      </c>
      <c r="C551" s="11" t="s">
        <v>1228</v>
      </c>
      <c r="D551" s="42" t="s">
        <v>35</v>
      </c>
      <c r="E551" s="12">
        <v>13</v>
      </c>
      <c r="F551" s="13"/>
      <c r="G551" s="13"/>
      <c r="H551" s="13"/>
      <c r="I551" s="13">
        <f t="shared" si="100"/>
        <v>0</v>
      </c>
      <c r="J551" s="13">
        <f t="shared" si="101"/>
        <v>0</v>
      </c>
      <c r="K551" s="13">
        <f t="shared" si="102"/>
        <v>0</v>
      </c>
      <c r="L551" s="14">
        <f t="shared" si="103"/>
        <v>0</v>
      </c>
      <c r="O551" s="4"/>
    </row>
    <row r="552" spans="1:15" ht="22.5" x14ac:dyDescent="0.2">
      <c r="A552" s="56" t="s">
        <v>1229</v>
      </c>
      <c r="B552" s="59" t="s">
        <v>1230</v>
      </c>
      <c r="C552" s="11" t="s">
        <v>1231</v>
      </c>
      <c r="D552" s="42" t="s">
        <v>35</v>
      </c>
      <c r="E552" s="12">
        <v>12</v>
      </c>
      <c r="F552" s="13"/>
      <c r="G552" s="13"/>
      <c r="H552" s="13"/>
      <c r="I552" s="13">
        <f t="shared" si="100"/>
        <v>0</v>
      </c>
      <c r="J552" s="13">
        <f t="shared" si="101"/>
        <v>0</v>
      </c>
      <c r="K552" s="13">
        <f t="shared" si="102"/>
        <v>0</v>
      </c>
      <c r="L552" s="14">
        <f t="shared" si="103"/>
        <v>0</v>
      </c>
      <c r="O552" s="4"/>
    </row>
    <row r="553" spans="1:15" ht="22.5" x14ac:dyDescent="0.2">
      <c r="A553" s="56" t="s">
        <v>1232</v>
      </c>
      <c r="B553" s="59" t="s">
        <v>1233</v>
      </c>
      <c r="C553" s="11" t="s">
        <v>1234</v>
      </c>
      <c r="D553" s="42" t="s">
        <v>35</v>
      </c>
      <c r="E553" s="12">
        <v>15</v>
      </c>
      <c r="F553" s="13"/>
      <c r="G553" s="13"/>
      <c r="H553" s="13"/>
      <c r="I553" s="13">
        <f t="shared" si="100"/>
        <v>0</v>
      </c>
      <c r="J553" s="13">
        <f t="shared" si="101"/>
        <v>0</v>
      </c>
      <c r="K553" s="13">
        <f t="shared" si="102"/>
        <v>0</v>
      </c>
      <c r="L553" s="14">
        <f t="shared" si="103"/>
        <v>0</v>
      </c>
      <c r="O553" s="4"/>
    </row>
    <row r="554" spans="1:15" ht="25.5" x14ac:dyDescent="0.2">
      <c r="A554" s="56" t="s">
        <v>1235</v>
      </c>
      <c r="B554" s="59" t="s">
        <v>1567</v>
      </c>
      <c r="C554" s="11" t="s">
        <v>1236</v>
      </c>
      <c r="D554" s="42" t="s">
        <v>15</v>
      </c>
      <c r="E554" s="12">
        <v>2</v>
      </c>
      <c r="F554" s="13"/>
      <c r="G554" s="13"/>
      <c r="H554" s="13"/>
      <c r="I554" s="13">
        <f t="shared" si="100"/>
        <v>0</v>
      </c>
      <c r="J554" s="13">
        <f t="shared" si="101"/>
        <v>0</v>
      </c>
      <c r="K554" s="13">
        <f t="shared" si="102"/>
        <v>0</v>
      </c>
      <c r="L554" s="14">
        <f t="shared" si="103"/>
        <v>0</v>
      </c>
      <c r="O554" s="4"/>
    </row>
    <row r="555" spans="1:15" ht="25.5" x14ac:dyDescent="0.2">
      <c r="A555" s="56" t="s">
        <v>1237</v>
      </c>
      <c r="B555" s="59" t="s">
        <v>1525</v>
      </c>
      <c r="C555" s="11" t="s">
        <v>620</v>
      </c>
      <c r="D555" s="42" t="s">
        <v>15</v>
      </c>
      <c r="E555" s="12">
        <v>5</v>
      </c>
      <c r="F555" s="13"/>
      <c r="G555" s="13"/>
      <c r="H555" s="13"/>
      <c r="I555" s="13">
        <f t="shared" si="100"/>
        <v>0</v>
      </c>
      <c r="J555" s="13">
        <f t="shared" si="101"/>
        <v>0</v>
      </c>
      <c r="K555" s="13">
        <f t="shared" si="102"/>
        <v>0</v>
      </c>
      <c r="L555" s="14">
        <f t="shared" si="103"/>
        <v>0</v>
      </c>
      <c r="O555" s="4"/>
    </row>
    <row r="556" spans="1:15" ht="38.25" x14ac:dyDescent="0.2">
      <c r="A556" s="56" t="s">
        <v>1238</v>
      </c>
      <c r="B556" s="59" t="s">
        <v>1239</v>
      </c>
      <c r="C556" s="11" t="s">
        <v>1240</v>
      </c>
      <c r="D556" s="42" t="s">
        <v>15</v>
      </c>
      <c r="E556" s="12">
        <v>5</v>
      </c>
      <c r="F556" s="13"/>
      <c r="G556" s="13"/>
      <c r="H556" s="13"/>
      <c r="I556" s="13">
        <f t="shared" si="100"/>
        <v>0</v>
      </c>
      <c r="J556" s="13">
        <f t="shared" si="101"/>
        <v>0</v>
      </c>
      <c r="K556" s="13">
        <f t="shared" si="102"/>
        <v>0</v>
      </c>
      <c r="L556" s="14">
        <f t="shared" si="103"/>
        <v>0</v>
      </c>
      <c r="O556" s="4"/>
    </row>
    <row r="557" spans="1:15" x14ac:dyDescent="0.2">
      <c r="A557" s="56" t="s">
        <v>1241</v>
      </c>
      <c r="B557" s="59" t="s">
        <v>1242</v>
      </c>
      <c r="C557" s="11" t="s">
        <v>1243</v>
      </c>
      <c r="D557" s="42" t="s">
        <v>15</v>
      </c>
      <c r="E557" s="12">
        <v>2</v>
      </c>
      <c r="F557" s="13"/>
      <c r="G557" s="13"/>
      <c r="H557" s="13"/>
      <c r="I557" s="13">
        <f t="shared" si="100"/>
        <v>0</v>
      </c>
      <c r="J557" s="13">
        <f t="shared" si="101"/>
        <v>0</v>
      </c>
      <c r="K557" s="13">
        <f t="shared" si="102"/>
        <v>0</v>
      </c>
      <c r="L557" s="14">
        <f t="shared" si="103"/>
        <v>0</v>
      </c>
      <c r="O557" s="4"/>
    </row>
    <row r="558" spans="1:15" x14ac:dyDescent="0.2">
      <c r="A558" s="56" t="s">
        <v>1244</v>
      </c>
      <c r="B558" s="59" t="s">
        <v>1245</v>
      </c>
      <c r="C558" s="11" t="s">
        <v>1246</v>
      </c>
      <c r="D558" s="42" t="s">
        <v>15</v>
      </c>
      <c r="E558" s="12">
        <v>4</v>
      </c>
      <c r="F558" s="13"/>
      <c r="G558" s="13"/>
      <c r="H558" s="13"/>
      <c r="I558" s="13">
        <f t="shared" si="100"/>
        <v>0</v>
      </c>
      <c r="J558" s="13">
        <f t="shared" si="101"/>
        <v>0</v>
      </c>
      <c r="K558" s="13">
        <f t="shared" si="102"/>
        <v>0</v>
      </c>
      <c r="L558" s="14">
        <f t="shared" si="103"/>
        <v>0</v>
      </c>
      <c r="O558" s="4"/>
    </row>
    <row r="559" spans="1:15" x14ac:dyDescent="0.2">
      <c r="A559" s="56" t="s">
        <v>1247</v>
      </c>
      <c r="B559" s="59" t="s">
        <v>1248</v>
      </c>
      <c r="C559" s="11" t="s">
        <v>1249</v>
      </c>
      <c r="D559" s="42" t="s">
        <v>15</v>
      </c>
      <c r="E559" s="12">
        <v>13</v>
      </c>
      <c r="F559" s="13"/>
      <c r="G559" s="13"/>
      <c r="H559" s="13"/>
      <c r="I559" s="13">
        <f t="shared" si="100"/>
        <v>0</v>
      </c>
      <c r="J559" s="13">
        <f t="shared" si="101"/>
        <v>0</v>
      </c>
      <c r="K559" s="13">
        <f t="shared" si="102"/>
        <v>0</v>
      </c>
      <c r="L559" s="14">
        <f t="shared" si="103"/>
        <v>0</v>
      </c>
      <c r="O559" s="4"/>
    </row>
    <row r="560" spans="1:15" x14ac:dyDescent="0.2">
      <c r="A560" s="56" t="s">
        <v>1250</v>
      </c>
      <c r="B560" s="59" t="s">
        <v>1251</v>
      </c>
      <c r="C560" s="11" t="s">
        <v>1252</v>
      </c>
      <c r="D560" s="42" t="s">
        <v>15</v>
      </c>
      <c r="E560" s="12">
        <v>13</v>
      </c>
      <c r="F560" s="13"/>
      <c r="G560" s="13"/>
      <c r="H560" s="13"/>
      <c r="I560" s="13">
        <f t="shared" si="100"/>
        <v>0</v>
      </c>
      <c r="J560" s="13">
        <f t="shared" si="101"/>
        <v>0</v>
      </c>
      <c r="K560" s="13">
        <f t="shared" si="102"/>
        <v>0</v>
      </c>
      <c r="L560" s="14">
        <f t="shared" si="103"/>
        <v>0</v>
      </c>
      <c r="O560" s="4"/>
    </row>
    <row r="561" spans="1:15" x14ac:dyDescent="0.2">
      <c r="A561" s="56" t="s">
        <v>1253</v>
      </c>
      <c r="B561" s="59" t="s">
        <v>1254</v>
      </c>
      <c r="C561" s="11" t="s">
        <v>1255</v>
      </c>
      <c r="D561" s="42" t="s">
        <v>15</v>
      </c>
      <c r="E561" s="12">
        <v>4</v>
      </c>
      <c r="F561" s="13"/>
      <c r="G561" s="13"/>
      <c r="H561" s="13"/>
      <c r="I561" s="13">
        <f t="shared" si="100"/>
        <v>0</v>
      </c>
      <c r="J561" s="13">
        <f t="shared" si="101"/>
        <v>0</v>
      </c>
      <c r="K561" s="13">
        <f t="shared" si="102"/>
        <v>0</v>
      </c>
      <c r="L561" s="14">
        <f t="shared" si="103"/>
        <v>0</v>
      </c>
      <c r="O561" s="4"/>
    </row>
    <row r="562" spans="1:15" x14ac:dyDescent="0.2">
      <c r="A562" s="56" t="s">
        <v>1256</v>
      </c>
      <c r="B562" s="59" t="s">
        <v>1257</v>
      </c>
      <c r="C562" s="11" t="s">
        <v>1258</v>
      </c>
      <c r="D562" s="42" t="s">
        <v>15</v>
      </c>
      <c r="E562" s="12">
        <v>15</v>
      </c>
      <c r="F562" s="13"/>
      <c r="G562" s="13"/>
      <c r="H562" s="13"/>
      <c r="I562" s="13">
        <f t="shared" si="100"/>
        <v>0</v>
      </c>
      <c r="J562" s="13">
        <f t="shared" si="101"/>
        <v>0</v>
      </c>
      <c r="K562" s="13">
        <f t="shared" si="102"/>
        <v>0</v>
      </c>
      <c r="L562" s="14">
        <f t="shared" si="103"/>
        <v>0</v>
      </c>
      <c r="O562" s="4"/>
    </row>
    <row r="563" spans="1:15" x14ac:dyDescent="0.2">
      <c r="A563" s="56"/>
      <c r="B563" s="59"/>
      <c r="C563" s="11"/>
      <c r="D563" s="42"/>
      <c r="E563" s="12"/>
      <c r="F563" s="13"/>
      <c r="G563" s="13"/>
      <c r="H563" s="13"/>
      <c r="I563" s="13"/>
      <c r="J563" s="13"/>
      <c r="K563" s="13"/>
      <c r="L563" s="14"/>
      <c r="O563" s="4"/>
    </row>
    <row r="564" spans="1:15" x14ac:dyDescent="0.2">
      <c r="A564" s="57" t="s">
        <v>1259</v>
      </c>
      <c r="B564" s="61"/>
      <c r="C564" s="16" t="s">
        <v>626</v>
      </c>
      <c r="D564" s="43"/>
      <c r="E564" s="17"/>
      <c r="F564" s="16"/>
      <c r="G564" s="16"/>
      <c r="H564" s="16"/>
      <c r="I564" s="16"/>
      <c r="J564" s="18">
        <f>SUM(J565:J573)</f>
        <v>0</v>
      </c>
      <c r="K564" s="18">
        <f>SUM(K565:K573)</f>
        <v>0</v>
      </c>
      <c r="L564" s="19">
        <f>SUM(L565:L573)</f>
        <v>0</v>
      </c>
      <c r="O564" s="4"/>
    </row>
    <row r="565" spans="1:15" ht="25.5" x14ac:dyDescent="0.2">
      <c r="A565" s="56" t="s">
        <v>1260</v>
      </c>
      <c r="B565" s="59" t="s">
        <v>637</v>
      </c>
      <c r="C565" s="11" t="s">
        <v>638</v>
      </c>
      <c r="D565" s="42" t="s">
        <v>26</v>
      </c>
      <c r="E565" s="12">
        <v>12</v>
      </c>
      <c r="F565" s="13"/>
      <c r="G565" s="13"/>
      <c r="H565" s="13"/>
      <c r="I565" s="13">
        <f t="shared" ref="I565:I573" si="104">TRUNC(F565 * (1 + 25.03 / 100), 2)</f>
        <v>0</v>
      </c>
      <c r="J565" s="13">
        <f t="shared" ref="J565:J573" si="105">TRUNC(E565 * G565, 2)</f>
        <v>0</v>
      </c>
      <c r="K565" s="13">
        <f t="shared" ref="K565:K573" si="106">L565 - J565</f>
        <v>0</v>
      </c>
      <c r="L565" s="14">
        <f t="shared" ref="L565:L573" si="107">TRUNC(E565 * I565, 2)</f>
        <v>0</v>
      </c>
      <c r="O565" s="4"/>
    </row>
    <row r="566" spans="1:15" ht="25.5" x14ac:dyDescent="0.2">
      <c r="A566" s="56" t="s">
        <v>1261</v>
      </c>
      <c r="B566" s="59" t="s">
        <v>640</v>
      </c>
      <c r="C566" s="11" t="s">
        <v>641</v>
      </c>
      <c r="D566" s="42" t="s">
        <v>26</v>
      </c>
      <c r="E566" s="12">
        <v>41</v>
      </c>
      <c r="F566" s="13"/>
      <c r="G566" s="13"/>
      <c r="H566" s="13"/>
      <c r="I566" s="13">
        <f t="shared" si="104"/>
        <v>0</v>
      </c>
      <c r="J566" s="13">
        <f t="shared" si="105"/>
        <v>0</v>
      </c>
      <c r="K566" s="13">
        <f t="shared" si="106"/>
        <v>0</v>
      </c>
      <c r="L566" s="14">
        <f t="shared" si="107"/>
        <v>0</v>
      </c>
      <c r="O566" s="4"/>
    </row>
    <row r="567" spans="1:15" ht="32.25" customHeight="1" x14ac:dyDescent="0.2">
      <c r="A567" s="56" t="s">
        <v>1262</v>
      </c>
      <c r="B567" s="59" t="s">
        <v>643</v>
      </c>
      <c r="C567" s="11" t="s">
        <v>644</v>
      </c>
      <c r="D567" s="42" t="s">
        <v>26</v>
      </c>
      <c r="E567" s="12">
        <v>50</v>
      </c>
      <c r="F567" s="13"/>
      <c r="G567" s="13"/>
      <c r="H567" s="13"/>
      <c r="I567" s="13">
        <f t="shared" si="104"/>
        <v>0</v>
      </c>
      <c r="J567" s="13">
        <f t="shared" si="105"/>
        <v>0</v>
      </c>
      <c r="K567" s="13">
        <f t="shared" si="106"/>
        <v>0</v>
      </c>
      <c r="L567" s="14">
        <f t="shared" si="107"/>
        <v>0</v>
      </c>
      <c r="O567" s="4"/>
    </row>
    <row r="568" spans="1:15" ht="25.5" x14ac:dyDescent="0.2">
      <c r="A568" s="56" t="s">
        <v>1263</v>
      </c>
      <c r="B568" s="59" t="s">
        <v>646</v>
      </c>
      <c r="C568" s="11" t="s">
        <v>647</v>
      </c>
      <c r="D568" s="42" t="s">
        <v>26</v>
      </c>
      <c r="E568" s="12">
        <v>64</v>
      </c>
      <c r="F568" s="13"/>
      <c r="G568" s="13"/>
      <c r="H568" s="13"/>
      <c r="I568" s="13">
        <f t="shared" si="104"/>
        <v>0</v>
      </c>
      <c r="J568" s="13">
        <f t="shared" si="105"/>
        <v>0</v>
      </c>
      <c r="K568" s="13">
        <f t="shared" si="106"/>
        <v>0</v>
      </c>
      <c r="L568" s="14">
        <f t="shared" si="107"/>
        <v>0</v>
      </c>
      <c r="O568" s="4"/>
    </row>
    <row r="569" spans="1:15" ht="25.5" x14ac:dyDescent="0.2">
      <c r="A569" s="56" t="s">
        <v>1264</v>
      </c>
      <c r="B569" s="59" t="s">
        <v>649</v>
      </c>
      <c r="C569" s="11" t="s">
        <v>650</v>
      </c>
      <c r="D569" s="42" t="s">
        <v>26</v>
      </c>
      <c r="E569" s="12">
        <v>18</v>
      </c>
      <c r="F569" s="13"/>
      <c r="G569" s="13"/>
      <c r="H569" s="13"/>
      <c r="I569" s="13">
        <f t="shared" si="104"/>
        <v>0</v>
      </c>
      <c r="J569" s="13">
        <f t="shared" si="105"/>
        <v>0</v>
      </c>
      <c r="K569" s="13">
        <f t="shared" si="106"/>
        <v>0</v>
      </c>
      <c r="L569" s="14">
        <f t="shared" si="107"/>
        <v>0</v>
      </c>
      <c r="O569" s="4"/>
    </row>
    <row r="570" spans="1:15" ht="25.5" x14ac:dyDescent="0.2">
      <c r="A570" s="56" t="s">
        <v>1265</v>
      </c>
      <c r="B570" s="59" t="s">
        <v>652</v>
      </c>
      <c r="C570" s="11" t="s">
        <v>653</v>
      </c>
      <c r="D570" s="42" t="s">
        <v>26</v>
      </c>
      <c r="E570" s="12">
        <v>16</v>
      </c>
      <c r="F570" s="13"/>
      <c r="G570" s="13"/>
      <c r="H570" s="13"/>
      <c r="I570" s="13">
        <f t="shared" si="104"/>
        <v>0</v>
      </c>
      <c r="J570" s="13">
        <f t="shared" si="105"/>
        <v>0</v>
      </c>
      <c r="K570" s="13">
        <f t="shared" si="106"/>
        <v>0</v>
      </c>
      <c r="L570" s="14">
        <f t="shared" si="107"/>
        <v>0</v>
      </c>
      <c r="O570" s="4"/>
    </row>
    <row r="571" spans="1:15" ht="25.5" x14ac:dyDescent="0.2">
      <c r="A571" s="56" t="s">
        <v>1266</v>
      </c>
      <c r="B571" s="59" t="s">
        <v>655</v>
      </c>
      <c r="C571" s="11" t="s">
        <v>656</v>
      </c>
      <c r="D571" s="42" t="s">
        <v>26</v>
      </c>
      <c r="E571" s="12">
        <v>4</v>
      </c>
      <c r="F571" s="13"/>
      <c r="G571" s="13"/>
      <c r="H571" s="13"/>
      <c r="I571" s="13">
        <f t="shared" si="104"/>
        <v>0</v>
      </c>
      <c r="J571" s="13">
        <f t="shared" si="105"/>
        <v>0</v>
      </c>
      <c r="K571" s="13">
        <f t="shared" si="106"/>
        <v>0</v>
      </c>
      <c r="L571" s="14">
        <f t="shared" si="107"/>
        <v>0</v>
      </c>
      <c r="O571" s="4"/>
    </row>
    <row r="572" spans="1:15" ht="25.5" x14ac:dyDescent="0.2">
      <c r="A572" s="56" t="s">
        <v>1267</v>
      </c>
      <c r="B572" s="59" t="s">
        <v>658</v>
      </c>
      <c r="C572" s="11" t="s">
        <v>659</v>
      </c>
      <c r="D572" s="42" t="s">
        <v>26</v>
      </c>
      <c r="E572" s="12">
        <v>4</v>
      </c>
      <c r="F572" s="13"/>
      <c r="G572" s="13"/>
      <c r="H572" s="13"/>
      <c r="I572" s="13">
        <f t="shared" si="104"/>
        <v>0</v>
      </c>
      <c r="J572" s="13">
        <f t="shared" si="105"/>
        <v>0</v>
      </c>
      <c r="K572" s="13">
        <f t="shared" si="106"/>
        <v>0</v>
      </c>
      <c r="L572" s="14">
        <f t="shared" si="107"/>
        <v>0</v>
      </c>
      <c r="O572" s="4"/>
    </row>
    <row r="573" spans="1:15" ht="25.5" x14ac:dyDescent="0.2">
      <c r="A573" s="56" t="s">
        <v>1268</v>
      </c>
      <c r="B573" s="59" t="s">
        <v>664</v>
      </c>
      <c r="C573" s="11" t="s">
        <v>665</v>
      </c>
      <c r="D573" s="42" t="s">
        <v>15</v>
      </c>
      <c r="E573" s="12">
        <v>39</v>
      </c>
      <c r="F573" s="13"/>
      <c r="G573" s="13"/>
      <c r="H573" s="13"/>
      <c r="I573" s="13">
        <f t="shared" si="104"/>
        <v>0</v>
      </c>
      <c r="J573" s="13">
        <f t="shared" si="105"/>
        <v>0</v>
      </c>
      <c r="K573" s="13">
        <f t="shared" si="106"/>
        <v>0</v>
      </c>
      <c r="L573" s="14">
        <f t="shared" si="107"/>
        <v>0</v>
      </c>
      <c r="O573" s="4"/>
    </row>
    <row r="574" spans="1:15" x14ac:dyDescent="0.2">
      <c r="A574" s="56"/>
      <c r="B574" s="59"/>
      <c r="C574" s="11"/>
      <c r="D574" s="42"/>
      <c r="E574" s="12"/>
      <c r="F574" s="13"/>
      <c r="G574" s="13"/>
      <c r="H574" s="13"/>
      <c r="I574" s="13"/>
      <c r="J574" s="13"/>
      <c r="K574" s="13"/>
      <c r="L574" s="14"/>
      <c r="O574" s="4"/>
    </row>
    <row r="575" spans="1:15" x14ac:dyDescent="0.2">
      <c r="A575" s="57" t="s">
        <v>1269</v>
      </c>
      <c r="B575" s="61"/>
      <c r="C575" s="16" t="s">
        <v>667</v>
      </c>
      <c r="D575" s="43"/>
      <c r="E575" s="17"/>
      <c r="F575" s="16"/>
      <c r="G575" s="16"/>
      <c r="H575" s="16"/>
      <c r="I575" s="16"/>
      <c r="J575" s="18">
        <f>SUM(J576:J589)</f>
        <v>0</v>
      </c>
      <c r="K575" s="18">
        <f>SUM(K576:K589)</f>
        <v>0</v>
      </c>
      <c r="L575" s="19">
        <f>SUM(L576:L589)</f>
        <v>0</v>
      </c>
      <c r="O575" s="4"/>
    </row>
    <row r="576" spans="1:15" ht="38.25" x14ac:dyDescent="0.2">
      <c r="A576" s="56" t="s">
        <v>1270</v>
      </c>
      <c r="B576" s="59" t="s">
        <v>678</v>
      </c>
      <c r="C576" s="11" t="s">
        <v>679</v>
      </c>
      <c r="D576" s="42" t="s">
        <v>26</v>
      </c>
      <c r="E576" s="12">
        <v>455</v>
      </c>
      <c r="F576" s="13"/>
      <c r="G576" s="13"/>
      <c r="H576" s="13"/>
      <c r="I576" s="13">
        <f t="shared" ref="I576:I589" si="108">TRUNC(F576 * (1 + 25.03 / 100), 2)</f>
        <v>0</v>
      </c>
      <c r="J576" s="13">
        <f t="shared" ref="J576:J589" si="109">TRUNC(E576 * G576, 2)</f>
        <v>0</v>
      </c>
      <c r="K576" s="13">
        <f t="shared" ref="K576:K589" si="110">L576 - J576</f>
        <v>0</v>
      </c>
      <c r="L576" s="14">
        <f t="shared" ref="L576:L589" si="111">TRUNC(E576 * I576, 2)</f>
        <v>0</v>
      </c>
      <c r="O576" s="4"/>
    </row>
    <row r="577" spans="1:15" ht="38.25" x14ac:dyDescent="0.2">
      <c r="A577" s="56" t="s">
        <v>1271</v>
      </c>
      <c r="B577" s="59" t="s">
        <v>672</v>
      </c>
      <c r="C577" s="11" t="s">
        <v>673</v>
      </c>
      <c r="D577" s="42" t="s">
        <v>26</v>
      </c>
      <c r="E577" s="12">
        <v>183</v>
      </c>
      <c r="F577" s="13"/>
      <c r="G577" s="13"/>
      <c r="H577" s="13"/>
      <c r="I577" s="13">
        <f t="shared" si="108"/>
        <v>0</v>
      </c>
      <c r="J577" s="13">
        <f t="shared" si="109"/>
        <v>0</v>
      </c>
      <c r="K577" s="13">
        <f t="shared" si="110"/>
        <v>0</v>
      </c>
      <c r="L577" s="14">
        <f t="shared" si="111"/>
        <v>0</v>
      </c>
      <c r="O577" s="4"/>
    </row>
    <row r="578" spans="1:15" ht="38.25" x14ac:dyDescent="0.2">
      <c r="A578" s="56" t="s">
        <v>1272</v>
      </c>
      <c r="B578" s="59" t="s">
        <v>681</v>
      </c>
      <c r="C578" s="11" t="s">
        <v>682</v>
      </c>
      <c r="D578" s="42" t="s">
        <v>15</v>
      </c>
      <c r="E578" s="12">
        <v>2</v>
      </c>
      <c r="F578" s="13"/>
      <c r="G578" s="13"/>
      <c r="H578" s="13"/>
      <c r="I578" s="13">
        <f t="shared" si="108"/>
        <v>0</v>
      </c>
      <c r="J578" s="13">
        <f t="shared" si="109"/>
        <v>0</v>
      </c>
      <c r="K578" s="13">
        <f t="shared" si="110"/>
        <v>0</v>
      </c>
      <c r="L578" s="14">
        <f t="shared" si="111"/>
        <v>0</v>
      </c>
      <c r="O578" s="4"/>
    </row>
    <row r="579" spans="1:15" ht="25.5" x14ac:dyDescent="0.2">
      <c r="A579" s="56" t="s">
        <v>1273</v>
      </c>
      <c r="B579" s="59" t="s">
        <v>687</v>
      </c>
      <c r="C579" s="11" t="s">
        <v>688</v>
      </c>
      <c r="D579" s="42" t="s">
        <v>15</v>
      </c>
      <c r="E579" s="12">
        <v>6</v>
      </c>
      <c r="F579" s="13"/>
      <c r="G579" s="13"/>
      <c r="H579" s="13"/>
      <c r="I579" s="13">
        <f t="shared" si="108"/>
        <v>0</v>
      </c>
      <c r="J579" s="13">
        <f t="shared" si="109"/>
        <v>0</v>
      </c>
      <c r="K579" s="13">
        <f t="shared" si="110"/>
        <v>0</v>
      </c>
      <c r="L579" s="14">
        <f t="shared" si="111"/>
        <v>0</v>
      </c>
      <c r="O579" s="4"/>
    </row>
    <row r="580" spans="1:15" ht="25.5" x14ac:dyDescent="0.2">
      <c r="A580" s="56" t="s">
        <v>1274</v>
      </c>
      <c r="B580" s="59" t="s">
        <v>693</v>
      </c>
      <c r="C580" s="11" t="s">
        <v>694</v>
      </c>
      <c r="D580" s="42" t="s">
        <v>15</v>
      </c>
      <c r="E580" s="12">
        <v>1</v>
      </c>
      <c r="F580" s="13"/>
      <c r="G580" s="13"/>
      <c r="H580" s="13"/>
      <c r="I580" s="13">
        <f t="shared" si="108"/>
        <v>0</v>
      </c>
      <c r="J580" s="13">
        <f t="shared" si="109"/>
        <v>0</v>
      </c>
      <c r="K580" s="13">
        <f t="shared" si="110"/>
        <v>0</v>
      </c>
      <c r="L580" s="14">
        <f t="shared" si="111"/>
        <v>0</v>
      </c>
      <c r="O580" s="4"/>
    </row>
    <row r="581" spans="1:15" ht="25.5" x14ac:dyDescent="0.2">
      <c r="A581" s="56" t="s">
        <v>1275</v>
      </c>
      <c r="B581" s="59" t="s">
        <v>696</v>
      </c>
      <c r="C581" s="11" t="s">
        <v>697</v>
      </c>
      <c r="D581" s="42" t="s">
        <v>15</v>
      </c>
      <c r="E581" s="12">
        <v>1</v>
      </c>
      <c r="F581" s="13"/>
      <c r="G581" s="13"/>
      <c r="H581" s="13"/>
      <c r="I581" s="13">
        <f t="shared" si="108"/>
        <v>0</v>
      </c>
      <c r="J581" s="13">
        <f t="shared" si="109"/>
        <v>0</v>
      </c>
      <c r="K581" s="13">
        <f t="shared" si="110"/>
        <v>0</v>
      </c>
      <c r="L581" s="14">
        <f t="shared" si="111"/>
        <v>0</v>
      </c>
      <c r="O581" s="4"/>
    </row>
    <row r="582" spans="1:15" ht="25.5" x14ac:dyDescent="0.2">
      <c r="A582" s="56" t="s">
        <v>1276</v>
      </c>
      <c r="B582" s="59" t="s">
        <v>699</v>
      </c>
      <c r="C582" s="11" t="s">
        <v>700</v>
      </c>
      <c r="D582" s="42" t="s">
        <v>15</v>
      </c>
      <c r="E582" s="12">
        <v>1</v>
      </c>
      <c r="F582" s="13"/>
      <c r="G582" s="13"/>
      <c r="H582" s="13"/>
      <c r="I582" s="13">
        <f t="shared" si="108"/>
        <v>0</v>
      </c>
      <c r="J582" s="13">
        <f t="shared" si="109"/>
        <v>0</v>
      </c>
      <c r="K582" s="13">
        <f t="shared" si="110"/>
        <v>0</v>
      </c>
      <c r="L582" s="14">
        <f t="shared" si="111"/>
        <v>0</v>
      </c>
      <c r="O582" s="4"/>
    </row>
    <row r="583" spans="1:15" x14ac:dyDescent="0.2">
      <c r="A583" s="56" t="s">
        <v>1277</v>
      </c>
      <c r="B583" s="59" t="s">
        <v>702</v>
      </c>
      <c r="C583" s="11" t="s">
        <v>703</v>
      </c>
      <c r="D583" s="42" t="s">
        <v>15</v>
      </c>
      <c r="E583" s="12">
        <v>45</v>
      </c>
      <c r="F583" s="13"/>
      <c r="G583" s="13"/>
      <c r="H583" s="13"/>
      <c r="I583" s="13">
        <f t="shared" si="108"/>
        <v>0</v>
      </c>
      <c r="J583" s="13">
        <f t="shared" si="109"/>
        <v>0</v>
      </c>
      <c r="K583" s="13">
        <f t="shared" si="110"/>
        <v>0</v>
      </c>
      <c r="L583" s="14">
        <f t="shared" si="111"/>
        <v>0</v>
      </c>
      <c r="O583" s="4"/>
    </row>
    <row r="584" spans="1:15" x14ac:dyDescent="0.2">
      <c r="A584" s="56" t="s">
        <v>1278</v>
      </c>
      <c r="B584" s="59" t="s">
        <v>705</v>
      </c>
      <c r="C584" s="11" t="s">
        <v>706</v>
      </c>
      <c r="D584" s="42" t="s">
        <v>15</v>
      </c>
      <c r="E584" s="12">
        <v>8</v>
      </c>
      <c r="F584" s="13"/>
      <c r="G584" s="13"/>
      <c r="H584" s="13"/>
      <c r="I584" s="13">
        <f t="shared" si="108"/>
        <v>0</v>
      </c>
      <c r="J584" s="13">
        <f t="shared" si="109"/>
        <v>0</v>
      </c>
      <c r="K584" s="13">
        <f t="shared" si="110"/>
        <v>0</v>
      </c>
      <c r="L584" s="14">
        <f t="shared" si="111"/>
        <v>0</v>
      </c>
      <c r="O584" s="4"/>
    </row>
    <row r="585" spans="1:15" x14ac:dyDescent="0.2">
      <c r="A585" s="56" t="s">
        <v>1279</v>
      </c>
      <c r="B585" s="59" t="s">
        <v>711</v>
      </c>
      <c r="C585" s="11" t="s">
        <v>712</v>
      </c>
      <c r="D585" s="42" t="s">
        <v>15</v>
      </c>
      <c r="E585" s="12">
        <v>4</v>
      </c>
      <c r="F585" s="13"/>
      <c r="G585" s="13"/>
      <c r="H585" s="13"/>
      <c r="I585" s="13">
        <f t="shared" si="108"/>
        <v>0</v>
      </c>
      <c r="J585" s="13">
        <f t="shared" si="109"/>
        <v>0</v>
      </c>
      <c r="K585" s="13">
        <f t="shared" si="110"/>
        <v>0</v>
      </c>
      <c r="L585" s="14">
        <f t="shared" si="111"/>
        <v>0</v>
      </c>
      <c r="O585" s="4"/>
    </row>
    <row r="586" spans="1:15" ht="25.5" x14ac:dyDescent="0.2">
      <c r="A586" s="56" t="s">
        <v>1280</v>
      </c>
      <c r="B586" s="59" t="s">
        <v>1528</v>
      </c>
      <c r="C586" s="11" t="s">
        <v>714</v>
      </c>
      <c r="D586" s="42" t="s">
        <v>15</v>
      </c>
      <c r="E586" s="12">
        <v>49</v>
      </c>
      <c r="F586" s="13"/>
      <c r="G586" s="13"/>
      <c r="H586" s="13"/>
      <c r="I586" s="13">
        <f t="shared" si="108"/>
        <v>0</v>
      </c>
      <c r="J586" s="13">
        <f t="shared" si="109"/>
        <v>0</v>
      </c>
      <c r="K586" s="13">
        <f t="shared" si="110"/>
        <v>0</v>
      </c>
      <c r="L586" s="14">
        <f t="shared" si="111"/>
        <v>0</v>
      </c>
      <c r="O586" s="4"/>
    </row>
    <row r="587" spans="1:15" ht="38.25" x14ac:dyDescent="0.2">
      <c r="A587" s="56" t="s">
        <v>1281</v>
      </c>
      <c r="B587" s="59" t="s">
        <v>722</v>
      </c>
      <c r="C587" s="11" t="s">
        <v>723</v>
      </c>
      <c r="D587" s="42" t="s">
        <v>15</v>
      </c>
      <c r="E587" s="12">
        <v>4</v>
      </c>
      <c r="F587" s="13"/>
      <c r="G587" s="13"/>
      <c r="H587" s="13"/>
      <c r="I587" s="13">
        <f t="shared" si="108"/>
        <v>0</v>
      </c>
      <c r="J587" s="13">
        <f t="shared" si="109"/>
        <v>0</v>
      </c>
      <c r="K587" s="13">
        <f t="shared" si="110"/>
        <v>0</v>
      </c>
      <c r="L587" s="14">
        <f t="shared" si="111"/>
        <v>0</v>
      </c>
      <c r="O587" s="4"/>
    </row>
    <row r="588" spans="1:15" ht="38.25" x14ac:dyDescent="0.2">
      <c r="A588" s="56" t="s">
        <v>1282</v>
      </c>
      <c r="B588" s="59" t="s">
        <v>725</v>
      </c>
      <c r="C588" s="11" t="s">
        <v>726</v>
      </c>
      <c r="D588" s="42" t="s">
        <v>15</v>
      </c>
      <c r="E588" s="12">
        <v>8</v>
      </c>
      <c r="F588" s="13"/>
      <c r="G588" s="13"/>
      <c r="H588" s="13"/>
      <c r="I588" s="13">
        <f t="shared" si="108"/>
        <v>0</v>
      </c>
      <c r="J588" s="13">
        <f t="shared" si="109"/>
        <v>0</v>
      </c>
      <c r="K588" s="13">
        <f t="shared" si="110"/>
        <v>0</v>
      </c>
      <c r="L588" s="14">
        <f t="shared" si="111"/>
        <v>0</v>
      </c>
      <c r="O588" s="4"/>
    </row>
    <row r="589" spans="1:15" ht="38.25" x14ac:dyDescent="0.2">
      <c r="A589" s="56" t="s">
        <v>1283</v>
      </c>
      <c r="B589" s="59" t="s">
        <v>728</v>
      </c>
      <c r="C589" s="11" t="s">
        <v>729</v>
      </c>
      <c r="D589" s="42" t="s">
        <v>15</v>
      </c>
      <c r="E589" s="12">
        <v>27</v>
      </c>
      <c r="F589" s="13"/>
      <c r="G589" s="13"/>
      <c r="H589" s="13"/>
      <c r="I589" s="13">
        <f t="shared" si="108"/>
        <v>0</v>
      </c>
      <c r="J589" s="13">
        <f t="shared" si="109"/>
        <v>0</v>
      </c>
      <c r="K589" s="13">
        <f t="shared" si="110"/>
        <v>0</v>
      </c>
      <c r="L589" s="14">
        <f t="shared" si="111"/>
        <v>0</v>
      </c>
      <c r="O589" s="4"/>
    </row>
    <row r="590" spans="1:15" x14ac:dyDescent="0.2">
      <c r="A590" s="56"/>
      <c r="B590" s="59"/>
      <c r="C590" s="11"/>
      <c r="D590" s="42"/>
      <c r="E590" s="12"/>
      <c r="F590" s="13"/>
      <c r="G590" s="13"/>
      <c r="H590" s="13"/>
      <c r="I590" s="13"/>
      <c r="J590" s="13"/>
      <c r="K590" s="13"/>
      <c r="L590" s="14"/>
      <c r="O590" s="4"/>
    </row>
    <row r="591" spans="1:15" x14ac:dyDescent="0.2">
      <c r="A591" s="57" t="s">
        <v>1284</v>
      </c>
      <c r="B591" s="61"/>
      <c r="C591" s="16" t="s">
        <v>731</v>
      </c>
      <c r="D591" s="43"/>
      <c r="E591" s="17"/>
      <c r="F591" s="16"/>
      <c r="G591" s="16"/>
      <c r="H591" s="16"/>
      <c r="I591" s="16"/>
      <c r="J591" s="18">
        <f>SUM(J592:J595)</f>
        <v>0</v>
      </c>
      <c r="K591" s="18">
        <f>SUM(K592:K595)</f>
        <v>0</v>
      </c>
      <c r="L591" s="19">
        <f>SUM(L592:L595)</f>
        <v>0</v>
      </c>
      <c r="O591" s="4"/>
    </row>
    <row r="592" spans="1:15" ht="25.5" x14ac:dyDescent="0.2">
      <c r="A592" s="56" t="s">
        <v>1285</v>
      </c>
      <c r="B592" s="59" t="s">
        <v>733</v>
      </c>
      <c r="C592" s="11" t="s">
        <v>734</v>
      </c>
      <c r="D592" s="42" t="s">
        <v>19</v>
      </c>
      <c r="E592" s="12">
        <v>49</v>
      </c>
      <c r="F592" s="13"/>
      <c r="G592" s="13"/>
      <c r="H592" s="13"/>
      <c r="I592" s="13">
        <f>TRUNC(F592 * (1 + 25.03 / 100), 2)</f>
        <v>0</v>
      </c>
      <c r="J592" s="13">
        <f>TRUNC(E592 * G592, 2)</f>
        <v>0</v>
      </c>
      <c r="K592" s="13">
        <f>L592 - J592</f>
        <v>0</v>
      </c>
      <c r="L592" s="14">
        <f>TRUNC(E592 * I592, 2)</f>
        <v>0</v>
      </c>
      <c r="O592" s="4"/>
    </row>
    <row r="593" spans="1:15" ht="25.5" x14ac:dyDescent="0.2">
      <c r="A593" s="56" t="s">
        <v>1286</v>
      </c>
      <c r="B593" s="59" t="s">
        <v>1529</v>
      </c>
      <c r="C593" s="11" t="s">
        <v>736</v>
      </c>
      <c r="D593" s="42" t="s">
        <v>19</v>
      </c>
      <c r="E593" s="12">
        <v>49</v>
      </c>
      <c r="F593" s="13"/>
      <c r="G593" s="13"/>
      <c r="H593" s="13"/>
      <c r="I593" s="13">
        <f>TRUNC(F593 * (1 + 25.03 / 100), 2)</f>
        <v>0</v>
      </c>
      <c r="J593" s="13">
        <f>TRUNC(E593 * G593, 2)</f>
        <v>0</v>
      </c>
      <c r="K593" s="13">
        <f>L593 - J593</f>
        <v>0</v>
      </c>
      <c r="L593" s="14">
        <f>TRUNC(E593 * I593, 2)</f>
        <v>0</v>
      </c>
      <c r="O593" s="4"/>
    </row>
    <row r="594" spans="1:15" ht="25.5" x14ac:dyDescent="0.2">
      <c r="A594" s="56" t="s">
        <v>1287</v>
      </c>
      <c r="B594" s="59" t="s">
        <v>738</v>
      </c>
      <c r="C594" s="11" t="s">
        <v>739</v>
      </c>
      <c r="D594" s="42" t="s">
        <v>19</v>
      </c>
      <c r="E594" s="12">
        <v>49</v>
      </c>
      <c r="F594" s="13"/>
      <c r="G594" s="13"/>
      <c r="H594" s="13"/>
      <c r="I594" s="13">
        <f>TRUNC(F594 * (1 + 25.03 / 100), 2)</f>
        <v>0</v>
      </c>
      <c r="J594" s="13">
        <f>TRUNC(E594 * G594, 2)</f>
        <v>0</v>
      </c>
      <c r="K594" s="13">
        <f>L594 - J594</f>
        <v>0</v>
      </c>
      <c r="L594" s="14">
        <f>TRUNC(E594 * I594, 2)</f>
        <v>0</v>
      </c>
      <c r="O594" s="4"/>
    </row>
    <row r="595" spans="1:15" ht="27.75" customHeight="1" x14ac:dyDescent="0.2">
      <c r="A595" s="56" t="s">
        <v>1288</v>
      </c>
      <c r="B595" s="59" t="s">
        <v>741</v>
      </c>
      <c r="C595" s="11" t="s">
        <v>742</v>
      </c>
      <c r="D595" s="42" t="s">
        <v>19</v>
      </c>
      <c r="E595" s="12">
        <v>49</v>
      </c>
      <c r="F595" s="13"/>
      <c r="G595" s="13"/>
      <c r="H595" s="13"/>
      <c r="I595" s="13">
        <f>TRUNC(F595 * (1 + 25.03 / 100), 2)</f>
        <v>0</v>
      </c>
      <c r="J595" s="13">
        <f>TRUNC(E595 * G595, 2)</f>
        <v>0</v>
      </c>
      <c r="K595" s="13">
        <f>L595 - J595</f>
        <v>0</v>
      </c>
      <c r="L595" s="14">
        <f>TRUNC(E595 * I595, 2)</f>
        <v>0</v>
      </c>
      <c r="O595" s="4"/>
    </row>
    <row r="596" spans="1:15" x14ac:dyDescent="0.2">
      <c r="A596" s="56"/>
      <c r="B596" s="59"/>
      <c r="C596" s="11"/>
      <c r="D596" s="42"/>
      <c r="E596" s="12"/>
      <c r="F596" s="13"/>
      <c r="G596" s="13"/>
      <c r="H596" s="13"/>
      <c r="I596" s="13"/>
      <c r="J596" s="13"/>
      <c r="K596" s="13"/>
      <c r="L596" s="14"/>
      <c r="O596" s="4"/>
    </row>
    <row r="597" spans="1:15" x14ac:dyDescent="0.2">
      <c r="A597" s="57" t="s">
        <v>1289</v>
      </c>
      <c r="B597" s="61"/>
      <c r="C597" s="16" t="s">
        <v>746</v>
      </c>
      <c r="D597" s="43"/>
      <c r="E597" s="17"/>
      <c r="F597" s="16"/>
      <c r="G597" s="16"/>
      <c r="H597" s="16"/>
      <c r="I597" s="16"/>
      <c r="J597" s="28">
        <f>J598+J604+J615</f>
        <v>0</v>
      </c>
      <c r="K597" s="28">
        <f>K598+K604+K615</f>
        <v>0</v>
      </c>
      <c r="L597" s="29">
        <f>L598+L604+L615</f>
        <v>0</v>
      </c>
      <c r="O597" s="4"/>
    </row>
    <row r="598" spans="1:15" x14ac:dyDescent="0.2">
      <c r="A598" s="58" t="s">
        <v>1290</v>
      </c>
      <c r="B598" s="62"/>
      <c r="C598" s="20" t="s">
        <v>755</v>
      </c>
      <c r="D598" s="44"/>
      <c r="E598" s="21"/>
      <c r="F598" s="20"/>
      <c r="G598" s="20"/>
      <c r="H598" s="20"/>
      <c r="I598" s="20"/>
      <c r="J598" s="22">
        <f>SUM(J599:J602)</f>
        <v>0</v>
      </c>
      <c r="K598" s="22">
        <f>SUM(K599:K602)</f>
        <v>0</v>
      </c>
      <c r="L598" s="23">
        <f>SUM(L599:L602)</f>
        <v>0</v>
      </c>
      <c r="O598" s="4"/>
    </row>
    <row r="599" spans="1:15" ht="25.5" x14ac:dyDescent="0.2">
      <c r="A599" s="56" t="s">
        <v>1291</v>
      </c>
      <c r="B599" s="59" t="s">
        <v>1531</v>
      </c>
      <c r="C599" s="11" t="s">
        <v>757</v>
      </c>
      <c r="D599" s="42" t="s">
        <v>19</v>
      </c>
      <c r="E599" s="12">
        <v>440</v>
      </c>
      <c r="F599" s="13"/>
      <c r="G599" s="13"/>
      <c r="H599" s="13"/>
      <c r="I599" s="13">
        <f>TRUNC(F599 * (1 + 25.03 / 100), 2)</f>
        <v>0</v>
      </c>
      <c r="J599" s="13">
        <f>TRUNC(E599 * G599, 2)</f>
        <v>0</v>
      </c>
      <c r="K599" s="13">
        <f>L599 - J599</f>
        <v>0</v>
      </c>
      <c r="L599" s="14">
        <f>TRUNC(E599 * I599, 2)</f>
        <v>0</v>
      </c>
      <c r="O599" s="4"/>
    </row>
    <row r="600" spans="1:15" ht="38.25" x14ac:dyDescent="0.2">
      <c r="A600" s="56" t="s">
        <v>1292</v>
      </c>
      <c r="B600" s="59" t="s">
        <v>759</v>
      </c>
      <c r="C600" s="11" t="s">
        <v>760</v>
      </c>
      <c r="D600" s="42" t="s">
        <v>19</v>
      </c>
      <c r="E600" s="12">
        <v>251</v>
      </c>
      <c r="F600" s="13"/>
      <c r="G600" s="13"/>
      <c r="H600" s="13"/>
      <c r="I600" s="13">
        <f>TRUNC(F600 * (1 + 25.03 / 100), 2)</f>
        <v>0</v>
      </c>
      <c r="J600" s="13">
        <f>TRUNC(E600 * G600, 2)</f>
        <v>0</v>
      </c>
      <c r="K600" s="13">
        <f>L600 - J600</f>
        <v>0</v>
      </c>
      <c r="L600" s="14">
        <f>TRUNC(E600 * I600, 2)</f>
        <v>0</v>
      </c>
      <c r="O600" s="4"/>
    </row>
    <row r="601" spans="1:15" ht="51" x14ac:dyDescent="0.2">
      <c r="A601" s="56" t="s">
        <v>1293</v>
      </c>
      <c r="B601" s="59" t="s">
        <v>765</v>
      </c>
      <c r="C601" s="11" t="s">
        <v>766</v>
      </c>
      <c r="D601" s="42" t="s">
        <v>19</v>
      </c>
      <c r="E601" s="12">
        <v>251</v>
      </c>
      <c r="F601" s="13"/>
      <c r="G601" s="13"/>
      <c r="H601" s="13"/>
      <c r="I601" s="13">
        <f>TRUNC(F601 * (1 + 25.03 / 100), 2)</f>
        <v>0</v>
      </c>
      <c r="J601" s="13">
        <f>TRUNC(E601 * G601, 2)</f>
        <v>0</v>
      </c>
      <c r="K601" s="13">
        <f>L601 - J601</f>
        <v>0</v>
      </c>
      <c r="L601" s="14">
        <f>TRUNC(E601 * I601, 2)</f>
        <v>0</v>
      </c>
      <c r="O601" s="4"/>
    </row>
    <row r="602" spans="1:15" ht="38.25" x14ac:dyDescent="0.2">
      <c r="A602" s="56" t="s">
        <v>1294</v>
      </c>
      <c r="B602" s="59" t="s">
        <v>1568</v>
      </c>
      <c r="C602" s="11" t="s">
        <v>1295</v>
      </c>
      <c r="D602" s="42" t="s">
        <v>19</v>
      </c>
      <c r="E602" s="12">
        <v>251</v>
      </c>
      <c r="F602" s="13"/>
      <c r="G602" s="13"/>
      <c r="H602" s="13"/>
      <c r="I602" s="13">
        <f>TRUNC(F602 * (1 + 25.03 / 100), 2)</f>
        <v>0</v>
      </c>
      <c r="J602" s="13">
        <f>TRUNC(E602 * G602, 2)</f>
        <v>0</v>
      </c>
      <c r="K602" s="13">
        <f>L602 - J602</f>
        <v>0</v>
      </c>
      <c r="L602" s="14">
        <f>TRUNC(E602 * I602, 2)</f>
        <v>0</v>
      </c>
      <c r="O602" s="4"/>
    </row>
    <row r="603" spans="1:15" x14ac:dyDescent="0.2">
      <c r="A603" s="56"/>
      <c r="B603" s="59"/>
      <c r="C603" s="11"/>
      <c r="D603" s="42"/>
      <c r="E603" s="12"/>
      <c r="F603" s="13"/>
      <c r="G603" s="13"/>
      <c r="H603" s="13"/>
      <c r="I603" s="13"/>
      <c r="J603" s="13"/>
      <c r="K603" s="13"/>
      <c r="L603" s="14"/>
      <c r="O603" s="4"/>
    </row>
    <row r="604" spans="1:15" x14ac:dyDescent="0.2">
      <c r="A604" s="58" t="s">
        <v>1296</v>
      </c>
      <c r="B604" s="62"/>
      <c r="C604" s="20" t="s">
        <v>777</v>
      </c>
      <c r="D604" s="44"/>
      <c r="E604" s="21"/>
      <c r="F604" s="20"/>
      <c r="G604" s="20"/>
      <c r="H604" s="20"/>
      <c r="I604" s="20"/>
      <c r="J604" s="22">
        <f>SUM(J605:J613)</f>
        <v>0</v>
      </c>
      <c r="K604" s="22">
        <f>SUM(K605:K613)</f>
        <v>0</v>
      </c>
      <c r="L604" s="23">
        <f>SUM(L605:L613)</f>
        <v>0</v>
      </c>
      <c r="O604" s="4"/>
    </row>
    <row r="605" spans="1:15" ht="38.25" x14ac:dyDescent="0.2">
      <c r="A605" s="56" t="s">
        <v>1297</v>
      </c>
      <c r="B605" s="59" t="s">
        <v>1533</v>
      </c>
      <c r="C605" s="11" t="s">
        <v>780</v>
      </c>
      <c r="D605" s="42" t="s">
        <v>19</v>
      </c>
      <c r="E605" s="12">
        <v>17</v>
      </c>
      <c r="F605" s="13"/>
      <c r="G605" s="13"/>
      <c r="H605" s="13"/>
      <c r="I605" s="13">
        <f t="shared" ref="I605:I613" si="112">TRUNC(F605 * (1 + 25.03 / 100), 2)</f>
        <v>0</v>
      </c>
      <c r="J605" s="13">
        <f t="shared" ref="J605:J613" si="113">TRUNC(E605 * G605, 2)</f>
        <v>0</v>
      </c>
      <c r="K605" s="13">
        <f t="shared" ref="K605:K613" si="114">L605 - J605</f>
        <v>0</v>
      </c>
      <c r="L605" s="14">
        <f t="shared" ref="L605:L613" si="115">TRUNC(E605 * I605, 2)</f>
        <v>0</v>
      </c>
      <c r="O605" s="4"/>
    </row>
    <row r="606" spans="1:15" ht="38.25" x14ac:dyDescent="0.2">
      <c r="A606" s="56" t="s">
        <v>1298</v>
      </c>
      <c r="B606" s="59" t="s">
        <v>782</v>
      </c>
      <c r="C606" s="11" t="s">
        <v>783</v>
      </c>
      <c r="D606" s="42" t="s">
        <v>19</v>
      </c>
      <c r="E606" s="12">
        <v>993</v>
      </c>
      <c r="F606" s="13"/>
      <c r="G606" s="13"/>
      <c r="H606" s="13"/>
      <c r="I606" s="13">
        <f t="shared" si="112"/>
        <v>0</v>
      </c>
      <c r="J606" s="13">
        <f t="shared" si="113"/>
        <v>0</v>
      </c>
      <c r="K606" s="13">
        <f t="shared" si="114"/>
        <v>0</v>
      </c>
      <c r="L606" s="14">
        <f t="shared" si="115"/>
        <v>0</v>
      </c>
      <c r="O606" s="4"/>
    </row>
    <row r="607" spans="1:15" ht="25.5" x14ac:dyDescent="0.2">
      <c r="A607" s="56" t="s">
        <v>1299</v>
      </c>
      <c r="B607" s="59" t="s">
        <v>1300</v>
      </c>
      <c r="C607" s="11" t="s">
        <v>1301</v>
      </c>
      <c r="D607" s="42" t="s">
        <v>19</v>
      </c>
      <c r="E607" s="12">
        <v>993</v>
      </c>
      <c r="F607" s="13"/>
      <c r="G607" s="13"/>
      <c r="H607" s="13"/>
      <c r="I607" s="13">
        <f t="shared" si="112"/>
        <v>0</v>
      </c>
      <c r="J607" s="13">
        <f t="shared" si="113"/>
        <v>0</v>
      </c>
      <c r="K607" s="13">
        <f t="shared" si="114"/>
        <v>0</v>
      </c>
      <c r="L607" s="14">
        <f t="shared" si="115"/>
        <v>0</v>
      </c>
      <c r="O607" s="4"/>
    </row>
    <row r="608" spans="1:15" ht="25.5" x14ac:dyDescent="0.2">
      <c r="A608" s="56" t="s">
        <v>1302</v>
      </c>
      <c r="B608" s="59" t="s">
        <v>1569</v>
      </c>
      <c r="C608" s="11" t="s">
        <v>1303</v>
      </c>
      <c r="D608" s="42" t="s">
        <v>19</v>
      </c>
      <c r="E608" s="12">
        <v>31</v>
      </c>
      <c r="F608" s="13"/>
      <c r="G608" s="13"/>
      <c r="H608" s="13"/>
      <c r="I608" s="13">
        <f t="shared" si="112"/>
        <v>0</v>
      </c>
      <c r="J608" s="13">
        <f t="shared" si="113"/>
        <v>0</v>
      </c>
      <c r="K608" s="13">
        <f t="shared" si="114"/>
        <v>0</v>
      </c>
      <c r="L608" s="14">
        <f t="shared" si="115"/>
        <v>0</v>
      </c>
      <c r="O608" s="4"/>
    </row>
    <row r="609" spans="1:15" ht="25.5" x14ac:dyDescent="0.2">
      <c r="A609" s="56" t="s">
        <v>1304</v>
      </c>
      <c r="B609" s="59" t="s">
        <v>1535</v>
      </c>
      <c r="C609" s="11" t="s">
        <v>790</v>
      </c>
      <c r="D609" s="42" t="s">
        <v>19</v>
      </c>
      <c r="E609" s="12">
        <v>17</v>
      </c>
      <c r="F609" s="13"/>
      <c r="G609" s="13"/>
      <c r="H609" s="13"/>
      <c r="I609" s="13">
        <f t="shared" si="112"/>
        <v>0</v>
      </c>
      <c r="J609" s="13">
        <f t="shared" si="113"/>
        <v>0</v>
      </c>
      <c r="K609" s="13">
        <f t="shared" si="114"/>
        <v>0</v>
      </c>
      <c r="L609" s="14">
        <f t="shared" si="115"/>
        <v>0</v>
      </c>
      <c r="O609" s="4"/>
    </row>
    <row r="610" spans="1:15" ht="27.75" customHeight="1" x14ac:dyDescent="0.2">
      <c r="A610" s="56" t="s">
        <v>1305</v>
      </c>
      <c r="B610" s="59" t="s">
        <v>801</v>
      </c>
      <c r="C610" s="11" t="s">
        <v>802</v>
      </c>
      <c r="D610" s="42" t="s">
        <v>19</v>
      </c>
      <c r="E610" s="12">
        <v>25</v>
      </c>
      <c r="F610" s="13"/>
      <c r="G610" s="13"/>
      <c r="H610" s="13"/>
      <c r="I610" s="13">
        <f t="shared" si="112"/>
        <v>0</v>
      </c>
      <c r="J610" s="13">
        <f t="shared" si="113"/>
        <v>0</v>
      </c>
      <c r="K610" s="13">
        <f t="shared" si="114"/>
        <v>0</v>
      </c>
      <c r="L610" s="14">
        <f t="shared" si="115"/>
        <v>0</v>
      </c>
      <c r="O610" s="4"/>
    </row>
    <row r="611" spans="1:15" ht="38.25" x14ac:dyDescent="0.2">
      <c r="A611" s="56" t="s">
        <v>1306</v>
      </c>
      <c r="B611" s="59" t="s">
        <v>1307</v>
      </c>
      <c r="C611" s="11" t="s">
        <v>1308</v>
      </c>
      <c r="D611" s="42" t="s">
        <v>19</v>
      </c>
      <c r="E611" s="12">
        <v>234</v>
      </c>
      <c r="F611" s="13"/>
      <c r="G611" s="13"/>
      <c r="H611" s="13"/>
      <c r="I611" s="13">
        <f t="shared" si="112"/>
        <v>0</v>
      </c>
      <c r="J611" s="13">
        <f t="shared" si="113"/>
        <v>0</v>
      </c>
      <c r="K611" s="13">
        <f t="shared" si="114"/>
        <v>0</v>
      </c>
      <c r="L611" s="14">
        <f t="shared" si="115"/>
        <v>0</v>
      </c>
      <c r="O611" s="4"/>
    </row>
    <row r="612" spans="1:15" ht="22.5" x14ac:dyDescent="0.2">
      <c r="A612" s="56" t="s">
        <v>1309</v>
      </c>
      <c r="B612" s="59" t="s">
        <v>808</v>
      </c>
      <c r="C612" s="11" t="s">
        <v>809</v>
      </c>
      <c r="D612" s="42" t="s">
        <v>26</v>
      </c>
      <c r="E612" s="12">
        <v>855</v>
      </c>
      <c r="F612" s="13"/>
      <c r="G612" s="13"/>
      <c r="H612" s="13"/>
      <c r="I612" s="13">
        <f t="shared" si="112"/>
        <v>0</v>
      </c>
      <c r="J612" s="13">
        <f t="shared" si="113"/>
        <v>0</v>
      </c>
      <c r="K612" s="13">
        <f t="shared" si="114"/>
        <v>0</v>
      </c>
      <c r="L612" s="14">
        <f t="shared" si="115"/>
        <v>0</v>
      </c>
      <c r="O612" s="4"/>
    </row>
    <row r="613" spans="1:15" x14ac:dyDescent="0.2">
      <c r="A613" s="56" t="s">
        <v>1310</v>
      </c>
      <c r="B613" s="59" t="s">
        <v>1311</v>
      </c>
      <c r="C613" s="11" t="s">
        <v>1312</v>
      </c>
      <c r="D613" s="42" t="s">
        <v>19</v>
      </c>
      <c r="E613" s="12">
        <v>66</v>
      </c>
      <c r="F613" s="13"/>
      <c r="G613" s="13"/>
      <c r="H613" s="13"/>
      <c r="I613" s="13">
        <f t="shared" si="112"/>
        <v>0</v>
      </c>
      <c r="J613" s="13">
        <f t="shared" si="113"/>
        <v>0</v>
      </c>
      <c r="K613" s="13">
        <f t="shared" si="114"/>
        <v>0</v>
      </c>
      <c r="L613" s="14">
        <f t="shared" si="115"/>
        <v>0</v>
      </c>
      <c r="O613" s="4"/>
    </row>
    <row r="614" spans="1:15" x14ac:dyDescent="0.2">
      <c r="A614" s="56"/>
      <c r="B614" s="59"/>
      <c r="C614" s="11"/>
      <c r="D614" s="42"/>
      <c r="E614" s="12"/>
      <c r="F614" s="13"/>
      <c r="G614" s="13"/>
      <c r="H614" s="13"/>
      <c r="I614" s="13"/>
      <c r="J614" s="13"/>
      <c r="K614" s="13"/>
      <c r="L614" s="14"/>
      <c r="O614" s="4"/>
    </row>
    <row r="615" spans="1:15" x14ac:dyDescent="0.2">
      <c r="A615" s="58" t="s">
        <v>1313</v>
      </c>
      <c r="B615" s="62"/>
      <c r="C615" s="20" t="s">
        <v>813</v>
      </c>
      <c r="D615" s="44"/>
      <c r="E615" s="21"/>
      <c r="F615" s="20"/>
      <c r="G615" s="20"/>
      <c r="H615" s="20"/>
      <c r="I615" s="20"/>
      <c r="J615" s="22">
        <f>SUM(J616:J619)</f>
        <v>0</v>
      </c>
      <c r="K615" s="22">
        <f>SUM(K616:K619)</f>
        <v>0</v>
      </c>
      <c r="L615" s="23">
        <f>SUM(L616:L619)</f>
        <v>0</v>
      </c>
      <c r="O615" s="4"/>
    </row>
    <row r="616" spans="1:15" ht="25.5" x14ac:dyDescent="0.2">
      <c r="A616" s="56" t="s">
        <v>1314</v>
      </c>
      <c r="B616" s="59" t="s">
        <v>815</v>
      </c>
      <c r="C616" s="11" t="s">
        <v>816</v>
      </c>
      <c r="D616" s="42" t="s">
        <v>26</v>
      </c>
      <c r="E616" s="12">
        <v>775</v>
      </c>
      <c r="F616" s="13"/>
      <c r="G616" s="13"/>
      <c r="H616" s="13"/>
      <c r="I616" s="13">
        <f>TRUNC(F616 * (1 + 25.03 / 100), 2)</f>
        <v>0</v>
      </c>
      <c r="J616" s="13">
        <f>TRUNC(E616 * G616, 2)</f>
        <v>0</v>
      </c>
      <c r="K616" s="13">
        <f>L616 - J616</f>
        <v>0</v>
      </c>
      <c r="L616" s="14">
        <f>TRUNC(E616 * I616, 2)</f>
        <v>0</v>
      </c>
      <c r="O616" s="4"/>
    </row>
    <row r="617" spans="1:15" ht="25.5" x14ac:dyDescent="0.2">
      <c r="A617" s="56" t="s">
        <v>1315</v>
      </c>
      <c r="B617" s="59" t="s">
        <v>821</v>
      </c>
      <c r="C617" s="11" t="s">
        <v>822</v>
      </c>
      <c r="D617" s="42" t="s">
        <v>26</v>
      </c>
      <c r="E617" s="12">
        <v>96</v>
      </c>
      <c r="F617" s="13"/>
      <c r="G617" s="13"/>
      <c r="H617" s="13"/>
      <c r="I617" s="13">
        <f>TRUNC(F617 * (1 + 25.03 / 100), 2)</f>
        <v>0</v>
      </c>
      <c r="J617" s="13">
        <f>TRUNC(E617 * G617, 2)</f>
        <v>0</v>
      </c>
      <c r="K617" s="13">
        <f>L617 - J617</f>
        <v>0</v>
      </c>
      <c r="L617" s="14">
        <f>TRUNC(E617 * I617, 2)</f>
        <v>0</v>
      </c>
      <c r="O617" s="4"/>
    </row>
    <row r="618" spans="1:15" x14ac:dyDescent="0.2">
      <c r="A618" s="56" t="s">
        <v>1316</v>
      </c>
      <c r="B618" s="59" t="s">
        <v>830</v>
      </c>
      <c r="C618" s="11" t="s">
        <v>831</v>
      </c>
      <c r="D618" s="42" t="s">
        <v>26</v>
      </c>
      <c r="E618" s="12">
        <v>7</v>
      </c>
      <c r="F618" s="13"/>
      <c r="G618" s="13"/>
      <c r="H618" s="13"/>
      <c r="I618" s="13">
        <f>TRUNC(F618 * (1 + 25.03 / 100), 2)</f>
        <v>0</v>
      </c>
      <c r="J618" s="13">
        <f>TRUNC(E618 * G618, 2)</f>
        <v>0</v>
      </c>
      <c r="K618" s="13">
        <f>L618 - J618</f>
        <v>0</v>
      </c>
      <c r="L618" s="14">
        <f>TRUNC(E618 * I618, 2)</f>
        <v>0</v>
      </c>
      <c r="O618" s="4"/>
    </row>
    <row r="619" spans="1:15" ht="25.5" x14ac:dyDescent="0.2">
      <c r="A619" s="56" t="s">
        <v>1317</v>
      </c>
      <c r="B619" s="59" t="s">
        <v>771</v>
      </c>
      <c r="C619" s="11" t="s">
        <v>772</v>
      </c>
      <c r="D619" s="42" t="s">
        <v>26</v>
      </c>
      <c r="E619" s="12">
        <v>99</v>
      </c>
      <c r="F619" s="13"/>
      <c r="G619" s="13"/>
      <c r="H619" s="13"/>
      <c r="I619" s="13">
        <f>TRUNC(F619 * (1 + 25.03 / 100), 2)</f>
        <v>0</v>
      </c>
      <c r="J619" s="13">
        <f>TRUNC(E619 * G619, 2)</f>
        <v>0</v>
      </c>
      <c r="K619" s="13">
        <f>L619 - J619</f>
        <v>0</v>
      </c>
      <c r="L619" s="14">
        <f>TRUNC(E619 * I619, 2)</f>
        <v>0</v>
      </c>
      <c r="O619" s="4"/>
    </row>
    <row r="620" spans="1:15" x14ac:dyDescent="0.2">
      <c r="A620" s="56"/>
      <c r="B620" s="59"/>
      <c r="C620" s="11"/>
      <c r="D620" s="42"/>
      <c r="E620" s="12"/>
      <c r="F620" s="13"/>
      <c r="G620" s="13"/>
      <c r="H620" s="13"/>
      <c r="I620" s="13"/>
      <c r="J620" s="13"/>
      <c r="K620" s="13"/>
      <c r="L620" s="14"/>
      <c r="O620" s="4"/>
    </row>
    <row r="621" spans="1:15" x14ac:dyDescent="0.2">
      <c r="A621" s="57" t="s">
        <v>1318</v>
      </c>
      <c r="B621" s="61"/>
      <c r="C621" s="16" t="s">
        <v>840</v>
      </c>
      <c r="D621" s="43"/>
      <c r="E621" s="17"/>
      <c r="F621" s="16"/>
      <c r="G621" s="16"/>
      <c r="H621" s="16"/>
      <c r="I621" s="16"/>
      <c r="J621" s="18">
        <f>SUM(J622:J623)</f>
        <v>0</v>
      </c>
      <c r="K621" s="18">
        <f>SUM(K622:K623)</f>
        <v>0</v>
      </c>
      <c r="L621" s="19">
        <f>SUM(L622:L623)</f>
        <v>0</v>
      </c>
      <c r="O621" s="4"/>
    </row>
    <row r="622" spans="1:15" ht="25.5" x14ac:dyDescent="0.2">
      <c r="A622" s="56" t="s">
        <v>1319</v>
      </c>
      <c r="B622" s="59" t="s">
        <v>842</v>
      </c>
      <c r="C622" s="11" t="s">
        <v>843</v>
      </c>
      <c r="D622" s="42" t="s">
        <v>19</v>
      </c>
      <c r="E622" s="12">
        <v>280</v>
      </c>
      <c r="F622" s="13"/>
      <c r="G622" s="13"/>
      <c r="H622" s="13"/>
      <c r="I622" s="13">
        <f>TRUNC(F622 * (1 + 25.03 / 100), 2)</f>
        <v>0</v>
      </c>
      <c r="J622" s="13">
        <f>TRUNC(E622 * G622, 2)</f>
        <v>0</v>
      </c>
      <c r="K622" s="13">
        <f>L622 - J622</f>
        <v>0</v>
      </c>
      <c r="L622" s="14">
        <f>TRUNC(E622 * I622, 2)</f>
        <v>0</v>
      </c>
      <c r="O622" s="4"/>
    </row>
    <row r="623" spans="1:15" ht="25.5" x14ac:dyDescent="0.2">
      <c r="A623" s="56" t="s">
        <v>1320</v>
      </c>
      <c r="B623" s="59" t="s">
        <v>845</v>
      </c>
      <c r="C623" s="11" t="s">
        <v>846</v>
      </c>
      <c r="D623" s="42" t="s">
        <v>19</v>
      </c>
      <c r="E623" s="12">
        <v>586</v>
      </c>
      <c r="F623" s="13"/>
      <c r="G623" s="13"/>
      <c r="H623" s="13"/>
      <c r="I623" s="49" t="str">
        <f>TRUNC(F623 * (1 + 19.83 / 100), 2) &amp;CHAR(10)&amp; "(19.83%)"</f>
        <v>0
(19.83%)</v>
      </c>
      <c r="J623" s="13">
        <f>TRUNC(E623 * G623, 2)</f>
        <v>0</v>
      </c>
      <c r="K623" s="13">
        <f>L623 - J623</f>
        <v>0</v>
      </c>
      <c r="L623" s="14">
        <f>TRUNC(E623 * TRUNC(F623 * (1 + 19.83 / 100), 2), 2)</f>
        <v>0</v>
      </c>
      <c r="O623" s="4"/>
    </row>
    <row r="624" spans="1:15" x14ac:dyDescent="0.2">
      <c r="A624" s="56"/>
      <c r="B624" s="59"/>
      <c r="C624" s="11"/>
      <c r="D624" s="42"/>
      <c r="E624" s="12"/>
      <c r="F624" s="13"/>
      <c r="G624" s="13"/>
      <c r="H624" s="13"/>
      <c r="I624" s="13"/>
      <c r="J624" s="13"/>
      <c r="K624" s="13"/>
      <c r="L624" s="14"/>
      <c r="O624" s="4"/>
    </row>
    <row r="625" spans="1:15" x14ac:dyDescent="0.2">
      <c r="A625" s="57" t="s">
        <v>1321</v>
      </c>
      <c r="B625" s="61"/>
      <c r="C625" s="16" t="s">
        <v>849</v>
      </c>
      <c r="D625" s="43"/>
      <c r="E625" s="17"/>
      <c r="F625" s="16"/>
      <c r="G625" s="16"/>
      <c r="H625" s="16"/>
      <c r="I625" s="16"/>
      <c r="J625" s="18">
        <f>SUM(J626:J647)</f>
        <v>0</v>
      </c>
      <c r="K625" s="18">
        <f>SUM(K626:K647)</f>
        <v>0</v>
      </c>
      <c r="L625" s="19">
        <f>SUM(L626:L647)</f>
        <v>0</v>
      </c>
      <c r="O625" s="4"/>
    </row>
    <row r="626" spans="1:15" ht="38.25" x14ac:dyDescent="0.2">
      <c r="A626" s="56" t="s">
        <v>1322</v>
      </c>
      <c r="B626" s="59" t="s">
        <v>851</v>
      </c>
      <c r="C626" s="11" t="s">
        <v>852</v>
      </c>
      <c r="D626" s="42" t="s">
        <v>15</v>
      </c>
      <c r="E626" s="12">
        <v>6</v>
      </c>
      <c r="F626" s="13"/>
      <c r="G626" s="13"/>
      <c r="H626" s="13"/>
      <c r="I626" s="13">
        <f t="shared" ref="I626:I647" si="116">TRUNC(F626 * (1 + 25.03 / 100), 2)</f>
        <v>0</v>
      </c>
      <c r="J626" s="13">
        <f t="shared" ref="J626:J647" si="117">TRUNC(E626 * G626, 2)</f>
        <v>0</v>
      </c>
      <c r="K626" s="13">
        <f t="shared" ref="K626:K647" si="118">L626 - J626</f>
        <v>0</v>
      </c>
      <c r="L626" s="14">
        <f t="shared" ref="L626:L647" si="119">TRUNC(E626 * I626, 2)</f>
        <v>0</v>
      </c>
      <c r="O626" s="4"/>
    </row>
    <row r="627" spans="1:15" ht="38.25" x14ac:dyDescent="0.2">
      <c r="A627" s="56" t="s">
        <v>1323</v>
      </c>
      <c r="B627" s="59" t="s">
        <v>854</v>
      </c>
      <c r="C627" s="11" t="s">
        <v>855</v>
      </c>
      <c r="D627" s="42" t="s">
        <v>15</v>
      </c>
      <c r="E627" s="12">
        <v>1</v>
      </c>
      <c r="F627" s="13"/>
      <c r="G627" s="13"/>
      <c r="H627" s="13"/>
      <c r="I627" s="13">
        <f t="shared" si="116"/>
        <v>0</v>
      </c>
      <c r="J627" s="13">
        <f t="shared" si="117"/>
        <v>0</v>
      </c>
      <c r="K627" s="13">
        <f t="shared" si="118"/>
        <v>0</v>
      </c>
      <c r="L627" s="14">
        <f t="shared" si="119"/>
        <v>0</v>
      </c>
      <c r="O627" s="4"/>
    </row>
    <row r="628" spans="1:15" x14ac:dyDescent="0.2">
      <c r="A628" s="56" t="s">
        <v>1324</v>
      </c>
      <c r="B628" s="59" t="s">
        <v>857</v>
      </c>
      <c r="C628" s="11" t="s">
        <v>858</v>
      </c>
      <c r="D628" s="42" t="s">
        <v>15</v>
      </c>
      <c r="E628" s="12">
        <v>1</v>
      </c>
      <c r="F628" s="13"/>
      <c r="G628" s="13"/>
      <c r="H628" s="13"/>
      <c r="I628" s="13">
        <f t="shared" si="116"/>
        <v>0</v>
      </c>
      <c r="J628" s="13">
        <f t="shared" si="117"/>
        <v>0</v>
      </c>
      <c r="K628" s="13">
        <f t="shared" si="118"/>
        <v>0</v>
      </c>
      <c r="L628" s="14">
        <f t="shared" si="119"/>
        <v>0</v>
      </c>
      <c r="O628" s="4"/>
    </row>
    <row r="629" spans="1:15" ht="14.25" customHeight="1" x14ac:dyDescent="0.2">
      <c r="A629" s="56" t="s">
        <v>1325</v>
      </c>
      <c r="B629" s="59" t="s">
        <v>860</v>
      </c>
      <c r="C629" s="11" t="s">
        <v>861</v>
      </c>
      <c r="D629" s="42" t="s">
        <v>15</v>
      </c>
      <c r="E629" s="12">
        <v>4</v>
      </c>
      <c r="F629" s="13"/>
      <c r="G629" s="13"/>
      <c r="H629" s="13"/>
      <c r="I629" s="13">
        <f t="shared" si="116"/>
        <v>0</v>
      </c>
      <c r="J629" s="13">
        <f t="shared" si="117"/>
        <v>0</v>
      </c>
      <c r="K629" s="13">
        <f t="shared" si="118"/>
        <v>0</v>
      </c>
      <c r="L629" s="14">
        <f t="shared" si="119"/>
        <v>0</v>
      </c>
      <c r="O629" s="4"/>
    </row>
    <row r="630" spans="1:15" ht="38.25" x14ac:dyDescent="0.2">
      <c r="A630" s="56" t="s">
        <v>1326</v>
      </c>
      <c r="B630" s="59" t="s">
        <v>863</v>
      </c>
      <c r="C630" s="11" t="s">
        <v>864</v>
      </c>
      <c r="D630" s="42" t="s">
        <v>15</v>
      </c>
      <c r="E630" s="12">
        <v>6</v>
      </c>
      <c r="F630" s="13"/>
      <c r="G630" s="13"/>
      <c r="H630" s="13"/>
      <c r="I630" s="13">
        <f t="shared" si="116"/>
        <v>0</v>
      </c>
      <c r="J630" s="13">
        <f t="shared" si="117"/>
        <v>0</v>
      </c>
      <c r="K630" s="13">
        <f t="shared" si="118"/>
        <v>0</v>
      </c>
      <c r="L630" s="14">
        <f t="shared" si="119"/>
        <v>0</v>
      </c>
      <c r="O630" s="4"/>
    </row>
    <row r="631" spans="1:15" ht="51" x14ac:dyDescent="0.2">
      <c r="A631" s="56" t="s">
        <v>1327</v>
      </c>
      <c r="B631" s="59" t="s">
        <v>868</v>
      </c>
      <c r="C631" s="11" t="s">
        <v>869</v>
      </c>
      <c r="D631" s="42" t="s">
        <v>15</v>
      </c>
      <c r="E631" s="12">
        <v>12</v>
      </c>
      <c r="F631" s="13"/>
      <c r="G631" s="13"/>
      <c r="H631" s="13"/>
      <c r="I631" s="13">
        <f t="shared" si="116"/>
        <v>0</v>
      </c>
      <c r="J631" s="13">
        <f t="shared" si="117"/>
        <v>0</v>
      </c>
      <c r="K631" s="13">
        <f t="shared" si="118"/>
        <v>0</v>
      </c>
      <c r="L631" s="14">
        <f t="shared" si="119"/>
        <v>0</v>
      </c>
      <c r="O631" s="4"/>
    </row>
    <row r="632" spans="1:15" ht="25.5" x14ac:dyDescent="0.2">
      <c r="A632" s="56" t="s">
        <v>1328</v>
      </c>
      <c r="B632" s="59" t="s">
        <v>1540</v>
      </c>
      <c r="C632" s="11" t="s">
        <v>871</v>
      </c>
      <c r="D632" s="42" t="s">
        <v>15</v>
      </c>
      <c r="E632" s="12">
        <v>3</v>
      </c>
      <c r="F632" s="13"/>
      <c r="G632" s="13"/>
      <c r="H632" s="13"/>
      <c r="I632" s="13">
        <f t="shared" si="116"/>
        <v>0</v>
      </c>
      <c r="J632" s="13">
        <f t="shared" si="117"/>
        <v>0</v>
      </c>
      <c r="K632" s="13">
        <f t="shared" si="118"/>
        <v>0</v>
      </c>
      <c r="L632" s="14">
        <f t="shared" si="119"/>
        <v>0</v>
      </c>
      <c r="O632" s="4"/>
    </row>
    <row r="633" spans="1:15" ht="25.5" x14ac:dyDescent="0.2">
      <c r="A633" s="56" t="s">
        <v>1329</v>
      </c>
      <c r="B633" s="59" t="s">
        <v>878</v>
      </c>
      <c r="C633" s="11" t="s">
        <v>879</v>
      </c>
      <c r="D633" s="42" t="s">
        <v>15</v>
      </c>
      <c r="E633" s="12">
        <v>14</v>
      </c>
      <c r="F633" s="13"/>
      <c r="G633" s="13"/>
      <c r="H633" s="13"/>
      <c r="I633" s="13">
        <f t="shared" si="116"/>
        <v>0</v>
      </c>
      <c r="J633" s="13">
        <f t="shared" si="117"/>
        <v>0</v>
      </c>
      <c r="K633" s="13">
        <f t="shared" si="118"/>
        <v>0</v>
      </c>
      <c r="L633" s="14">
        <f t="shared" si="119"/>
        <v>0</v>
      </c>
      <c r="O633" s="4"/>
    </row>
    <row r="634" spans="1:15" ht="25.5" x14ac:dyDescent="0.2">
      <c r="A634" s="56" t="s">
        <v>1330</v>
      </c>
      <c r="B634" s="59" t="s">
        <v>1331</v>
      </c>
      <c r="C634" s="11" t="s">
        <v>1332</v>
      </c>
      <c r="D634" s="42" t="s">
        <v>15</v>
      </c>
      <c r="E634" s="12">
        <v>9</v>
      </c>
      <c r="F634" s="13"/>
      <c r="G634" s="13"/>
      <c r="H634" s="13"/>
      <c r="I634" s="13">
        <f t="shared" si="116"/>
        <v>0</v>
      </c>
      <c r="J634" s="13">
        <f t="shared" si="117"/>
        <v>0</v>
      </c>
      <c r="K634" s="13">
        <f t="shared" si="118"/>
        <v>0</v>
      </c>
      <c r="L634" s="14">
        <f t="shared" si="119"/>
        <v>0</v>
      </c>
      <c r="O634" s="4"/>
    </row>
    <row r="635" spans="1:15" ht="25.5" x14ac:dyDescent="0.2">
      <c r="A635" s="56" t="s">
        <v>1333</v>
      </c>
      <c r="B635" s="59" t="s">
        <v>881</v>
      </c>
      <c r="C635" s="11" t="s">
        <v>882</v>
      </c>
      <c r="D635" s="42" t="s">
        <v>15</v>
      </c>
      <c r="E635" s="12">
        <v>4</v>
      </c>
      <c r="F635" s="13"/>
      <c r="G635" s="13"/>
      <c r="H635" s="13"/>
      <c r="I635" s="13">
        <f t="shared" si="116"/>
        <v>0</v>
      </c>
      <c r="J635" s="13">
        <f t="shared" si="117"/>
        <v>0</v>
      </c>
      <c r="K635" s="13">
        <f t="shared" si="118"/>
        <v>0</v>
      </c>
      <c r="L635" s="14">
        <f t="shared" si="119"/>
        <v>0</v>
      </c>
      <c r="O635" s="4"/>
    </row>
    <row r="636" spans="1:15" ht="25.5" x14ac:dyDescent="0.2">
      <c r="A636" s="56" t="s">
        <v>1334</v>
      </c>
      <c r="B636" s="59" t="s">
        <v>884</v>
      </c>
      <c r="C636" s="11" t="s">
        <v>885</v>
      </c>
      <c r="D636" s="42" t="s">
        <v>15</v>
      </c>
      <c r="E636" s="12">
        <v>1</v>
      </c>
      <c r="F636" s="13"/>
      <c r="G636" s="13"/>
      <c r="H636" s="13"/>
      <c r="I636" s="13">
        <f t="shared" si="116"/>
        <v>0</v>
      </c>
      <c r="J636" s="13">
        <f t="shared" si="117"/>
        <v>0</v>
      </c>
      <c r="K636" s="13">
        <f t="shared" si="118"/>
        <v>0</v>
      </c>
      <c r="L636" s="14">
        <f t="shared" si="119"/>
        <v>0</v>
      </c>
      <c r="O636" s="4"/>
    </row>
    <row r="637" spans="1:15" ht="25.5" x14ac:dyDescent="0.2">
      <c r="A637" s="56" t="s">
        <v>1335</v>
      </c>
      <c r="B637" s="59" t="s">
        <v>887</v>
      </c>
      <c r="C637" s="11" t="s">
        <v>888</v>
      </c>
      <c r="D637" s="42" t="s">
        <v>15</v>
      </c>
      <c r="E637" s="12">
        <v>28</v>
      </c>
      <c r="F637" s="13"/>
      <c r="G637" s="13"/>
      <c r="H637" s="13"/>
      <c r="I637" s="13">
        <f t="shared" si="116"/>
        <v>0</v>
      </c>
      <c r="J637" s="13">
        <f t="shared" si="117"/>
        <v>0</v>
      </c>
      <c r="K637" s="13">
        <f t="shared" si="118"/>
        <v>0</v>
      </c>
      <c r="L637" s="14">
        <f t="shared" si="119"/>
        <v>0</v>
      </c>
      <c r="O637" s="4"/>
    </row>
    <row r="638" spans="1:15" ht="38.25" x14ac:dyDescent="0.2">
      <c r="A638" s="56" t="s">
        <v>1336</v>
      </c>
      <c r="B638" s="59" t="s">
        <v>1570</v>
      </c>
      <c r="C638" s="11" t="s">
        <v>1337</v>
      </c>
      <c r="D638" s="42" t="s">
        <v>15</v>
      </c>
      <c r="E638" s="12">
        <v>4</v>
      </c>
      <c r="F638" s="13"/>
      <c r="G638" s="13"/>
      <c r="H638" s="13"/>
      <c r="I638" s="13">
        <f t="shared" si="116"/>
        <v>0</v>
      </c>
      <c r="J638" s="13">
        <f t="shared" si="117"/>
        <v>0</v>
      </c>
      <c r="K638" s="13">
        <f t="shared" si="118"/>
        <v>0</v>
      </c>
      <c r="L638" s="14">
        <f t="shared" si="119"/>
        <v>0</v>
      </c>
      <c r="O638" s="4"/>
    </row>
    <row r="639" spans="1:15" ht="38.25" x14ac:dyDescent="0.2">
      <c r="A639" s="56" t="s">
        <v>1338</v>
      </c>
      <c r="B639" s="59" t="s">
        <v>1571</v>
      </c>
      <c r="C639" s="11" t="s">
        <v>1339</v>
      </c>
      <c r="D639" s="42" t="s">
        <v>15</v>
      </c>
      <c r="E639" s="12">
        <v>5</v>
      </c>
      <c r="F639" s="13"/>
      <c r="G639" s="13"/>
      <c r="H639" s="13"/>
      <c r="I639" s="13">
        <f t="shared" si="116"/>
        <v>0</v>
      </c>
      <c r="J639" s="13">
        <f t="shared" si="117"/>
        <v>0</v>
      </c>
      <c r="K639" s="13">
        <f t="shared" si="118"/>
        <v>0</v>
      </c>
      <c r="L639" s="14">
        <f t="shared" si="119"/>
        <v>0</v>
      </c>
      <c r="O639" s="4"/>
    </row>
    <row r="640" spans="1:15" ht="38.25" x14ac:dyDescent="0.2">
      <c r="A640" s="56" t="s">
        <v>1340</v>
      </c>
      <c r="B640" s="59" t="s">
        <v>1544</v>
      </c>
      <c r="C640" s="11" t="s">
        <v>897</v>
      </c>
      <c r="D640" s="42" t="s">
        <v>15</v>
      </c>
      <c r="E640" s="12">
        <v>34</v>
      </c>
      <c r="F640" s="13"/>
      <c r="G640" s="13"/>
      <c r="H640" s="13"/>
      <c r="I640" s="13">
        <f t="shared" si="116"/>
        <v>0</v>
      </c>
      <c r="J640" s="13">
        <f t="shared" si="117"/>
        <v>0</v>
      </c>
      <c r="K640" s="13">
        <f t="shared" si="118"/>
        <v>0</v>
      </c>
      <c r="L640" s="14">
        <f t="shared" si="119"/>
        <v>0</v>
      </c>
      <c r="O640" s="4"/>
    </row>
    <row r="641" spans="1:15" ht="25.5" x14ac:dyDescent="0.2">
      <c r="A641" s="56" t="s">
        <v>1341</v>
      </c>
      <c r="B641" s="59" t="s">
        <v>1547</v>
      </c>
      <c r="C641" s="11" t="s">
        <v>903</v>
      </c>
      <c r="D641" s="42" t="s">
        <v>15</v>
      </c>
      <c r="E641" s="12">
        <v>5</v>
      </c>
      <c r="F641" s="13"/>
      <c r="G641" s="13"/>
      <c r="H641" s="13"/>
      <c r="I641" s="13">
        <f t="shared" si="116"/>
        <v>0</v>
      </c>
      <c r="J641" s="13">
        <f t="shared" si="117"/>
        <v>0</v>
      </c>
      <c r="K641" s="13">
        <f t="shared" si="118"/>
        <v>0</v>
      </c>
      <c r="L641" s="14">
        <f t="shared" si="119"/>
        <v>0</v>
      </c>
      <c r="O641" s="4"/>
    </row>
    <row r="642" spans="1:15" x14ac:dyDescent="0.2">
      <c r="A642" s="56" t="s">
        <v>1342</v>
      </c>
      <c r="B642" s="59" t="s">
        <v>905</v>
      </c>
      <c r="C642" s="11" t="s">
        <v>906</v>
      </c>
      <c r="D642" s="42" t="s">
        <v>15</v>
      </c>
      <c r="E642" s="12">
        <v>7</v>
      </c>
      <c r="F642" s="13"/>
      <c r="G642" s="13"/>
      <c r="H642" s="13"/>
      <c r="I642" s="13">
        <f t="shared" si="116"/>
        <v>0</v>
      </c>
      <c r="J642" s="13">
        <f t="shared" si="117"/>
        <v>0</v>
      </c>
      <c r="K642" s="13">
        <f t="shared" si="118"/>
        <v>0</v>
      </c>
      <c r="L642" s="14">
        <f t="shared" si="119"/>
        <v>0</v>
      </c>
      <c r="O642" s="4"/>
    </row>
    <row r="643" spans="1:15" x14ac:dyDescent="0.2">
      <c r="A643" s="56" t="s">
        <v>1343</v>
      </c>
      <c r="B643" s="59" t="s">
        <v>908</v>
      </c>
      <c r="C643" s="11" t="s">
        <v>909</v>
      </c>
      <c r="D643" s="42" t="s">
        <v>15</v>
      </c>
      <c r="E643" s="12">
        <v>3</v>
      </c>
      <c r="F643" s="13"/>
      <c r="G643" s="13"/>
      <c r="H643" s="13"/>
      <c r="I643" s="13">
        <f t="shared" si="116"/>
        <v>0</v>
      </c>
      <c r="J643" s="13">
        <f t="shared" si="117"/>
        <v>0</v>
      </c>
      <c r="K643" s="13">
        <f t="shared" si="118"/>
        <v>0</v>
      </c>
      <c r="L643" s="14">
        <f t="shared" si="119"/>
        <v>0</v>
      </c>
      <c r="O643" s="4"/>
    </row>
    <row r="644" spans="1:15" x14ac:dyDescent="0.2">
      <c r="A644" s="56" t="s">
        <v>1344</v>
      </c>
      <c r="B644" s="59" t="s">
        <v>911</v>
      </c>
      <c r="C644" s="11" t="s">
        <v>912</v>
      </c>
      <c r="D644" s="42" t="s">
        <v>15</v>
      </c>
      <c r="E644" s="12">
        <v>6</v>
      </c>
      <c r="F644" s="13"/>
      <c r="G644" s="13"/>
      <c r="H644" s="13"/>
      <c r="I644" s="13">
        <f t="shared" si="116"/>
        <v>0</v>
      </c>
      <c r="J644" s="13">
        <f t="shared" si="117"/>
        <v>0</v>
      </c>
      <c r="K644" s="13">
        <f t="shared" si="118"/>
        <v>0</v>
      </c>
      <c r="L644" s="14">
        <f t="shared" si="119"/>
        <v>0</v>
      </c>
      <c r="O644" s="4"/>
    </row>
    <row r="645" spans="1:15" x14ac:dyDescent="0.2">
      <c r="A645" s="56" t="s">
        <v>1345</v>
      </c>
      <c r="B645" s="59" t="s">
        <v>914</v>
      </c>
      <c r="C645" s="11" t="s">
        <v>915</v>
      </c>
      <c r="D645" s="42" t="s">
        <v>19</v>
      </c>
      <c r="E645" s="12">
        <v>3</v>
      </c>
      <c r="F645" s="13"/>
      <c r="G645" s="13"/>
      <c r="H645" s="13"/>
      <c r="I645" s="13">
        <f t="shared" si="116"/>
        <v>0</v>
      </c>
      <c r="J645" s="13">
        <f t="shared" si="117"/>
        <v>0</v>
      </c>
      <c r="K645" s="13">
        <f t="shared" si="118"/>
        <v>0</v>
      </c>
      <c r="L645" s="14">
        <f t="shared" si="119"/>
        <v>0</v>
      </c>
      <c r="O645" s="4"/>
    </row>
    <row r="646" spans="1:15" ht="25.5" x14ac:dyDescent="0.2">
      <c r="A646" s="56" t="s">
        <v>1346</v>
      </c>
      <c r="B646" s="59" t="s">
        <v>1347</v>
      </c>
      <c r="C646" s="11" t="s">
        <v>1348</v>
      </c>
      <c r="D646" s="42" t="s">
        <v>15</v>
      </c>
      <c r="E646" s="12">
        <v>14</v>
      </c>
      <c r="F646" s="13"/>
      <c r="G646" s="13"/>
      <c r="H646" s="13"/>
      <c r="I646" s="13">
        <f t="shared" si="116"/>
        <v>0</v>
      </c>
      <c r="J646" s="13">
        <f t="shared" si="117"/>
        <v>0</v>
      </c>
      <c r="K646" s="13">
        <f t="shared" si="118"/>
        <v>0</v>
      </c>
      <c r="L646" s="14">
        <f t="shared" si="119"/>
        <v>0</v>
      </c>
      <c r="O646" s="4"/>
    </row>
    <row r="647" spans="1:15" ht="25.5" x14ac:dyDescent="0.2">
      <c r="A647" s="56" t="s">
        <v>1349</v>
      </c>
      <c r="B647" s="59" t="s">
        <v>1550</v>
      </c>
      <c r="C647" s="11" t="s">
        <v>921</v>
      </c>
      <c r="D647" s="42" t="s">
        <v>15</v>
      </c>
      <c r="E647" s="12">
        <v>2</v>
      </c>
      <c r="F647" s="13"/>
      <c r="G647" s="13"/>
      <c r="H647" s="13"/>
      <c r="I647" s="13">
        <f t="shared" si="116"/>
        <v>0</v>
      </c>
      <c r="J647" s="13">
        <f t="shared" si="117"/>
        <v>0</v>
      </c>
      <c r="K647" s="13">
        <f t="shared" si="118"/>
        <v>0</v>
      </c>
      <c r="L647" s="14">
        <f t="shared" si="119"/>
        <v>0</v>
      </c>
      <c r="O647" s="4"/>
    </row>
    <row r="648" spans="1:15" x14ac:dyDescent="0.2">
      <c r="A648" s="56"/>
      <c r="B648" s="59"/>
      <c r="C648" s="11"/>
      <c r="D648" s="42"/>
      <c r="E648" s="12"/>
      <c r="F648" s="13"/>
      <c r="G648" s="13"/>
      <c r="H648" s="13"/>
      <c r="I648" s="13"/>
      <c r="J648" s="13"/>
      <c r="K648" s="13"/>
      <c r="L648" s="14"/>
      <c r="O648" s="4"/>
    </row>
    <row r="649" spans="1:15" x14ac:dyDescent="0.2">
      <c r="A649" s="57" t="s">
        <v>1350</v>
      </c>
      <c r="B649" s="61"/>
      <c r="C649" s="16" t="s">
        <v>923</v>
      </c>
      <c r="D649" s="43"/>
      <c r="E649" s="17"/>
      <c r="F649" s="16"/>
      <c r="G649" s="16"/>
      <c r="H649" s="16"/>
      <c r="I649" s="16"/>
      <c r="J649" s="18">
        <f>SUM(J650:J663)</f>
        <v>0</v>
      </c>
      <c r="K649" s="18">
        <f>SUM(K650:K663)</f>
        <v>0</v>
      </c>
      <c r="L649" s="19">
        <f>SUM(L650:L663)</f>
        <v>0</v>
      </c>
      <c r="O649" s="4"/>
    </row>
    <row r="650" spans="1:15" ht="63.75" x14ac:dyDescent="0.2">
      <c r="A650" s="56" t="s">
        <v>1351</v>
      </c>
      <c r="B650" s="59" t="s">
        <v>925</v>
      </c>
      <c r="C650" s="11" t="s">
        <v>926</v>
      </c>
      <c r="D650" s="42" t="s">
        <v>26</v>
      </c>
      <c r="E650" s="12">
        <v>10</v>
      </c>
      <c r="F650" s="13"/>
      <c r="G650" s="13"/>
      <c r="H650" s="13"/>
      <c r="I650" s="49" t="str">
        <f>TRUNC(F650 * (1 + 19.83 / 100), 2) &amp;CHAR(10)&amp; "(19.83%)"</f>
        <v>0
(19.83%)</v>
      </c>
      <c r="J650" s="13">
        <f t="shared" ref="J650:J663" si="120">TRUNC(E650 * G650, 2)</f>
        <v>0</v>
      </c>
      <c r="K650" s="13">
        <f t="shared" ref="K650:K663" si="121">L650 - J650</f>
        <v>0</v>
      </c>
      <c r="L650" s="14">
        <f>TRUNC(E650 * TRUNC(F650 * (1 + 19.83 / 100), 2), 2)</f>
        <v>0</v>
      </c>
      <c r="O650" s="4"/>
    </row>
    <row r="651" spans="1:15" ht="51" x14ac:dyDescent="0.2">
      <c r="A651" s="56" t="s">
        <v>1352</v>
      </c>
      <c r="B651" s="59" t="s">
        <v>928</v>
      </c>
      <c r="C651" s="11" t="s">
        <v>929</v>
      </c>
      <c r="D651" s="42" t="s">
        <v>26</v>
      </c>
      <c r="E651" s="12">
        <v>58</v>
      </c>
      <c r="F651" s="13"/>
      <c r="G651" s="13"/>
      <c r="H651" s="13"/>
      <c r="I651" s="49" t="str">
        <f>TRUNC(F651 * (1 + 19.83 / 100), 2) &amp;CHAR(10)&amp; "(19.83%)"</f>
        <v>0
(19.83%)</v>
      </c>
      <c r="J651" s="13">
        <f t="shared" si="120"/>
        <v>0</v>
      </c>
      <c r="K651" s="13">
        <f t="shared" si="121"/>
        <v>0</v>
      </c>
      <c r="L651" s="14">
        <f>TRUNC(E651 * TRUNC(F651 * (1 + 19.83 / 100), 2), 2)</f>
        <v>0</v>
      </c>
      <c r="O651" s="4"/>
    </row>
    <row r="652" spans="1:15" ht="25.5" x14ac:dyDescent="0.2">
      <c r="A652" s="56" t="s">
        <v>1353</v>
      </c>
      <c r="B652" s="59" t="s">
        <v>931</v>
      </c>
      <c r="C652" s="11" t="s">
        <v>932</v>
      </c>
      <c r="D652" s="42" t="s">
        <v>26</v>
      </c>
      <c r="E652" s="12">
        <v>10</v>
      </c>
      <c r="F652" s="13"/>
      <c r="G652" s="13"/>
      <c r="H652" s="13"/>
      <c r="I652" s="49" t="str">
        <f>TRUNC(F652 * (1 + 19.83 / 100), 2) &amp;CHAR(10)&amp; "(19.83%)"</f>
        <v>0
(19.83%)</v>
      </c>
      <c r="J652" s="13">
        <f t="shared" si="120"/>
        <v>0</v>
      </c>
      <c r="K652" s="13">
        <f t="shared" si="121"/>
        <v>0</v>
      </c>
      <c r="L652" s="14">
        <f>TRUNC(E652 * TRUNC(F652 * (1 + 19.83 / 100), 2), 2)</f>
        <v>0</v>
      </c>
      <c r="O652" s="4"/>
    </row>
    <row r="653" spans="1:15" ht="25.5" x14ac:dyDescent="0.2">
      <c r="A653" s="56" t="s">
        <v>1354</v>
      </c>
      <c r="B653" s="59" t="s">
        <v>1551</v>
      </c>
      <c r="C653" s="11" t="s">
        <v>937</v>
      </c>
      <c r="D653" s="42" t="s">
        <v>15</v>
      </c>
      <c r="E653" s="12">
        <v>3</v>
      </c>
      <c r="F653" s="13"/>
      <c r="G653" s="13"/>
      <c r="H653" s="13"/>
      <c r="I653" s="49">
        <f>TRUNC(F653 * (1 + 25.03 / 100), 2)</f>
        <v>0</v>
      </c>
      <c r="J653" s="13">
        <f t="shared" si="120"/>
        <v>0</v>
      </c>
      <c r="K653" s="13">
        <f t="shared" si="121"/>
        <v>0</v>
      </c>
      <c r="L653" s="14">
        <f>TRUNC(E653 * I653, 2)</f>
        <v>0</v>
      </c>
      <c r="O653" s="4"/>
    </row>
    <row r="654" spans="1:15" ht="25.5" x14ac:dyDescent="0.2">
      <c r="A654" s="56" t="s">
        <v>1355</v>
      </c>
      <c r="B654" s="59" t="s">
        <v>939</v>
      </c>
      <c r="C654" s="11" t="s">
        <v>940</v>
      </c>
      <c r="D654" s="42" t="s">
        <v>15</v>
      </c>
      <c r="E654" s="12">
        <v>2</v>
      </c>
      <c r="F654" s="13"/>
      <c r="G654" s="13"/>
      <c r="H654" s="13"/>
      <c r="I654" s="49" t="str">
        <f>TRUNC(F654 * (1 + 19.83 / 100), 2) &amp;CHAR(10)&amp; "(19.83%)"</f>
        <v>0
(19.83%)</v>
      </c>
      <c r="J654" s="13">
        <f t="shared" si="120"/>
        <v>0</v>
      </c>
      <c r="K654" s="13">
        <f t="shared" si="121"/>
        <v>0</v>
      </c>
      <c r="L654" s="14">
        <f>TRUNC(E654 * TRUNC(F654 * (1 + 19.83 / 100), 2), 2)</f>
        <v>0</v>
      </c>
      <c r="O654" s="4"/>
    </row>
    <row r="655" spans="1:15" ht="41.25" customHeight="1" x14ac:dyDescent="0.2">
      <c r="A655" s="56" t="s">
        <v>1356</v>
      </c>
      <c r="B655" s="59" t="s">
        <v>942</v>
      </c>
      <c r="C655" s="11" t="s">
        <v>943</v>
      </c>
      <c r="D655" s="42" t="s">
        <v>26</v>
      </c>
      <c r="E655" s="12">
        <v>5</v>
      </c>
      <c r="F655" s="13"/>
      <c r="G655" s="13"/>
      <c r="H655" s="13"/>
      <c r="I655" s="13">
        <f t="shared" ref="I655:I663" si="122">TRUNC(F655 * (1 + 25.03 / 100), 2)</f>
        <v>0</v>
      </c>
      <c r="J655" s="13">
        <f t="shared" si="120"/>
        <v>0</v>
      </c>
      <c r="K655" s="13">
        <f t="shared" si="121"/>
        <v>0</v>
      </c>
      <c r="L655" s="14">
        <f t="shared" ref="L655:L663" si="123">TRUNC(E655 * I655, 2)</f>
        <v>0</v>
      </c>
      <c r="O655" s="4"/>
    </row>
    <row r="656" spans="1:15" ht="51" x14ac:dyDescent="0.2">
      <c r="A656" s="56" t="s">
        <v>1357</v>
      </c>
      <c r="B656" s="59" t="s">
        <v>1358</v>
      </c>
      <c r="C656" s="11" t="s">
        <v>1359</v>
      </c>
      <c r="D656" s="42" t="s">
        <v>26</v>
      </c>
      <c r="E656" s="12">
        <v>48</v>
      </c>
      <c r="F656" s="13"/>
      <c r="G656" s="13"/>
      <c r="H656" s="13"/>
      <c r="I656" s="13">
        <f t="shared" si="122"/>
        <v>0</v>
      </c>
      <c r="J656" s="13">
        <f t="shared" si="120"/>
        <v>0</v>
      </c>
      <c r="K656" s="13">
        <f t="shared" si="121"/>
        <v>0</v>
      </c>
      <c r="L656" s="14">
        <f t="shared" si="123"/>
        <v>0</v>
      </c>
      <c r="O656" s="4"/>
    </row>
    <row r="657" spans="1:15" ht="51" x14ac:dyDescent="0.2">
      <c r="A657" s="56" t="s">
        <v>1360</v>
      </c>
      <c r="B657" s="59" t="s">
        <v>1361</v>
      </c>
      <c r="C657" s="11" t="s">
        <v>1362</v>
      </c>
      <c r="D657" s="42" t="s">
        <v>26</v>
      </c>
      <c r="E657" s="12">
        <v>25</v>
      </c>
      <c r="F657" s="13"/>
      <c r="G657" s="13"/>
      <c r="H657" s="13"/>
      <c r="I657" s="13">
        <f t="shared" si="122"/>
        <v>0</v>
      </c>
      <c r="J657" s="13">
        <f t="shared" si="120"/>
        <v>0</v>
      </c>
      <c r="K657" s="13">
        <f t="shared" si="121"/>
        <v>0</v>
      </c>
      <c r="L657" s="14">
        <f t="shared" si="123"/>
        <v>0</v>
      </c>
      <c r="O657" s="4"/>
    </row>
    <row r="658" spans="1:15" ht="51" x14ac:dyDescent="0.2">
      <c r="A658" s="56" t="s">
        <v>1363</v>
      </c>
      <c r="B658" s="59" t="s">
        <v>1364</v>
      </c>
      <c r="C658" s="11" t="s">
        <v>1365</v>
      </c>
      <c r="D658" s="42" t="s">
        <v>26</v>
      </c>
      <c r="E658" s="12">
        <v>2.15</v>
      </c>
      <c r="F658" s="13"/>
      <c r="G658" s="13"/>
      <c r="H658" s="13"/>
      <c r="I658" s="13">
        <f t="shared" si="122"/>
        <v>0</v>
      </c>
      <c r="J658" s="13">
        <f t="shared" si="120"/>
        <v>0</v>
      </c>
      <c r="K658" s="13">
        <f t="shared" si="121"/>
        <v>0</v>
      </c>
      <c r="L658" s="14">
        <f t="shared" si="123"/>
        <v>0</v>
      </c>
      <c r="O658" s="4"/>
    </row>
    <row r="659" spans="1:15" ht="38.25" x14ac:dyDescent="0.2">
      <c r="A659" s="56" t="s">
        <v>1366</v>
      </c>
      <c r="B659" s="59" t="s">
        <v>1367</v>
      </c>
      <c r="C659" s="11" t="s">
        <v>1368</v>
      </c>
      <c r="D659" s="42" t="s">
        <v>26</v>
      </c>
      <c r="E659" s="12">
        <v>6.4</v>
      </c>
      <c r="F659" s="13"/>
      <c r="G659" s="13"/>
      <c r="H659" s="13"/>
      <c r="I659" s="13">
        <f t="shared" si="122"/>
        <v>0</v>
      </c>
      <c r="J659" s="13">
        <f t="shared" si="120"/>
        <v>0</v>
      </c>
      <c r="K659" s="13">
        <f t="shared" si="121"/>
        <v>0</v>
      </c>
      <c r="L659" s="14">
        <f t="shared" si="123"/>
        <v>0</v>
      </c>
      <c r="O659" s="4"/>
    </row>
    <row r="660" spans="1:15" ht="38.25" x14ac:dyDescent="0.2">
      <c r="A660" s="56" t="s">
        <v>1369</v>
      </c>
      <c r="B660" s="59" t="s">
        <v>1370</v>
      </c>
      <c r="C660" s="11" t="s">
        <v>1371</v>
      </c>
      <c r="D660" s="42" t="s">
        <v>15</v>
      </c>
      <c r="E660" s="12">
        <v>1</v>
      </c>
      <c r="F660" s="13"/>
      <c r="G660" s="13"/>
      <c r="H660" s="13"/>
      <c r="I660" s="13">
        <f t="shared" si="122"/>
        <v>0</v>
      </c>
      <c r="J660" s="13">
        <f t="shared" si="120"/>
        <v>0</v>
      </c>
      <c r="K660" s="13">
        <f t="shared" si="121"/>
        <v>0</v>
      </c>
      <c r="L660" s="14">
        <f t="shared" si="123"/>
        <v>0</v>
      </c>
      <c r="O660" s="4"/>
    </row>
    <row r="661" spans="1:15" ht="38.25" x14ac:dyDescent="0.2">
      <c r="A661" s="56" t="s">
        <v>1372</v>
      </c>
      <c r="B661" s="59" t="s">
        <v>1373</v>
      </c>
      <c r="C661" s="11" t="s">
        <v>1374</v>
      </c>
      <c r="D661" s="42" t="s">
        <v>15</v>
      </c>
      <c r="E661" s="12">
        <v>2</v>
      </c>
      <c r="F661" s="13"/>
      <c r="G661" s="13"/>
      <c r="H661" s="13"/>
      <c r="I661" s="13">
        <f t="shared" si="122"/>
        <v>0</v>
      </c>
      <c r="J661" s="13">
        <f t="shared" si="120"/>
        <v>0</v>
      </c>
      <c r="K661" s="13">
        <f t="shared" si="121"/>
        <v>0</v>
      </c>
      <c r="L661" s="14">
        <f t="shared" si="123"/>
        <v>0</v>
      </c>
      <c r="O661" s="4"/>
    </row>
    <row r="662" spans="1:15" ht="25.5" x14ac:dyDescent="0.2">
      <c r="A662" s="56" t="s">
        <v>1375</v>
      </c>
      <c r="B662" s="59" t="s">
        <v>1376</v>
      </c>
      <c r="C662" s="11" t="s">
        <v>1377</v>
      </c>
      <c r="D662" s="42" t="s">
        <v>26</v>
      </c>
      <c r="E662" s="12">
        <v>13</v>
      </c>
      <c r="F662" s="13"/>
      <c r="G662" s="13"/>
      <c r="H662" s="13"/>
      <c r="I662" s="13">
        <f t="shared" si="122"/>
        <v>0</v>
      </c>
      <c r="J662" s="13">
        <f t="shared" si="120"/>
        <v>0</v>
      </c>
      <c r="K662" s="13">
        <f t="shared" si="121"/>
        <v>0</v>
      </c>
      <c r="L662" s="14">
        <f t="shared" si="123"/>
        <v>0</v>
      </c>
      <c r="O662" s="4"/>
    </row>
    <row r="663" spans="1:15" ht="25.5" x14ac:dyDescent="0.2">
      <c r="A663" s="56" t="s">
        <v>1378</v>
      </c>
      <c r="B663" s="59" t="s">
        <v>1379</v>
      </c>
      <c r="C663" s="11" t="s">
        <v>1380</v>
      </c>
      <c r="D663" s="42" t="s">
        <v>15</v>
      </c>
      <c r="E663" s="12">
        <v>1</v>
      </c>
      <c r="F663" s="13"/>
      <c r="G663" s="13"/>
      <c r="H663" s="13"/>
      <c r="I663" s="13">
        <f t="shared" si="122"/>
        <v>0</v>
      </c>
      <c r="J663" s="13">
        <f t="shared" si="120"/>
        <v>0</v>
      </c>
      <c r="K663" s="13">
        <f t="shared" si="121"/>
        <v>0</v>
      </c>
      <c r="L663" s="14">
        <f t="shared" si="123"/>
        <v>0</v>
      </c>
      <c r="O663" s="4"/>
    </row>
    <row r="664" spans="1:15" x14ac:dyDescent="0.2">
      <c r="A664" s="56"/>
      <c r="B664" s="59"/>
      <c r="C664" s="11"/>
      <c r="D664" s="42"/>
      <c r="E664" s="12"/>
      <c r="F664" s="13"/>
      <c r="G664" s="13"/>
      <c r="H664" s="13"/>
      <c r="I664" s="13"/>
      <c r="J664" s="13"/>
      <c r="K664" s="13"/>
      <c r="L664" s="14"/>
      <c r="O664" s="4"/>
    </row>
    <row r="665" spans="1:15" x14ac:dyDescent="0.2">
      <c r="A665" s="57" t="s">
        <v>1381</v>
      </c>
      <c r="B665" s="61"/>
      <c r="C665" s="16" t="s">
        <v>998</v>
      </c>
      <c r="D665" s="43"/>
      <c r="E665" s="17"/>
      <c r="F665" s="16"/>
      <c r="G665" s="16"/>
      <c r="H665" s="16"/>
      <c r="I665" s="16"/>
      <c r="J665" s="18">
        <f>SUM(J666:J671)</f>
        <v>0</v>
      </c>
      <c r="K665" s="18">
        <f>SUM(K666:K671)</f>
        <v>0</v>
      </c>
      <c r="L665" s="19">
        <f>SUM(L666:L671)</f>
        <v>0</v>
      </c>
      <c r="O665" s="4"/>
    </row>
    <row r="666" spans="1:15" ht="25.5" x14ac:dyDescent="0.2">
      <c r="A666" s="56" t="s">
        <v>1382</v>
      </c>
      <c r="B666" s="59" t="s">
        <v>1006</v>
      </c>
      <c r="C666" s="11" t="s">
        <v>1007</v>
      </c>
      <c r="D666" s="42" t="s">
        <v>19</v>
      </c>
      <c r="E666" s="12">
        <v>2568</v>
      </c>
      <c r="F666" s="13"/>
      <c r="G666" s="13"/>
      <c r="H666" s="13"/>
      <c r="I666" s="13">
        <f t="shared" ref="I666:I671" si="124">TRUNC(F666 * (1 + 25.03 / 100), 2)</f>
        <v>0</v>
      </c>
      <c r="J666" s="13">
        <f t="shared" ref="J666:J671" si="125">TRUNC(E666 * G666, 2)</f>
        <v>0</v>
      </c>
      <c r="K666" s="13">
        <f t="shared" ref="K666:K671" si="126">L666 - J666</f>
        <v>0</v>
      </c>
      <c r="L666" s="14">
        <f t="shared" ref="L666:L671" si="127">TRUNC(E666 * I666, 2)</f>
        <v>0</v>
      </c>
      <c r="O666" s="4"/>
    </row>
    <row r="667" spans="1:15" x14ac:dyDescent="0.2">
      <c r="A667" s="56" t="s">
        <v>1383</v>
      </c>
      <c r="B667" s="59" t="s">
        <v>1003</v>
      </c>
      <c r="C667" s="11" t="s">
        <v>1004</v>
      </c>
      <c r="D667" s="42" t="s">
        <v>19</v>
      </c>
      <c r="E667" s="12">
        <v>586</v>
      </c>
      <c r="F667" s="13"/>
      <c r="G667" s="13"/>
      <c r="H667" s="13"/>
      <c r="I667" s="13">
        <f t="shared" si="124"/>
        <v>0</v>
      </c>
      <c r="J667" s="13">
        <f t="shared" si="125"/>
        <v>0</v>
      </c>
      <c r="K667" s="13">
        <f t="shared" si="126"/>
        <v>0</v>
      </c>
      <c r="L667" s="14">
        <f t="shared" si="127"/>
        <v>0</v>
      </c>
      <c r="O667" s="4"/>
    </row>
    <row r="668" spans="1:15" x14ac:dyDescent="0.2">
      <c r="A668" s="56" t="s">
        <v>1384</v>
      </c>
      <c r="B668" s="59" t="s">
        <v>1012</v>
      </c>
      <c r="C668" s="11" t="s">
        <v>1013</v>
      </c>
      <c r="D668" s="42" t="s">
        <v>19</v>
      </c>
      <c r="E668" s="12">
        <v>322</v>
      </c>
      <c r="F668" s="13"/>
      <c r="G668" s="13"/>
      <c r="H668" s="13"/>
      <c r="I668" s="13">
        <f t="shared" si="124"/>
        <v>0</v>
      </c>
      <c r="J668" s="13">
        <f t="shared" si="125"/>
        <v>0</v>
      </c>
      <c r="K668" s="13">
        <f t="shared" si="126"/>
        <v>0</v>
      </c>
      <c r="L668" s="14">
        <f t="shared" si="127"/>
        <v>0</v>
      </c>
      <c r="O668" s="4"/>
    </row>
    <row r="669" spans="1:15" ht="25.5" x14ac:dyDescent="0.2">
      <c r="A669" s="56" t="s">
        <v>1385</v>
      </c>
      <c r="B669" s="59" t="s">
        <v>1024</v>
      </c>
      <c r="C669" s="11" t="s">
        <v>1025</v>
      </c>
      <c r="D669" s="42" t="s">
        <v>19</v>
      </c>
      <c r="E669" s="12">
        <v>155</v>
      </c>
      <c r="F669" s="13"/>
      <c r="G669" s="13"/>
      <c r="H669" s="13"/>
      <c r="I669" s="13">
        <f t="shared" si="124"/>
        <v>0</v>
      </c>
      <c r="J669" s="13">
        <f t="shared" si="125"/>
        <v>0</v>
      </c>
      <c r="K669" s="13">
        <f t="shared" si="126"/>
        <v>0</v>
      </c>
      <c r="L669" s="14">
        <f t="shared" si="127"/>
        <v>0</v>
      </c>
      <c r="O669" s="4"/>
    </row>
    <row r="670" spans="1:15" ht="16.5" customHeight="1" x14ac:dyDescent="0.2">
      <c r="A670" s="56" t="s">
        <v>1386</v>
      </c>
      <c r="B670" s="59" t="s">
        <v>1554</v>
      </c>
      <c r="C670" s="11" t="s">
        <v>1027</v>
      </c>
      <c r="D670" s="42" t="s">
        <v>19</v>
      </c>
      <c r="E670" s="12">
        <v>280</v>
      </c>
      <c r="F670" s="13"/>
      <c r="G670" s="13"/>
      <c r="H670" s="13"/>
      <c r="I670" s="13">
        <f t="shared" si="124"/>
        <v>0</v>
      </c>
      <c r="J670" s="13">
        <f t="shared" si="125"/>
        <v>0</v>
      </c>
      <c r="K670" s="13">
        <f t="shared" si="126"/>
        <v>0</v>
      </c>
      <c r="L670" s="14">
        <f t="shared" si="127"/>
        <v>0</v>
      </c>
      <c r="O670" s="4"/>
    </row>
    <row r="671" spans="1:15" ht="25.5" x14ac:dyDescent="0.2">
      <c r="A671" s="56" t="s">
        <v>1387</v>
      </c>
      <c r="B671" s="59" t="s">
        <v>1572</v>
      </c>
      <c r="C671" s="11" t="s">
        <v>1388</v>
      </c>
      <c r="D671" s="42" t="s">
        <v>19</v>
      </c>
      <c r="E671" s="12">
        <v>259</v>
      </c>
      <c r="F671" s="13"/>
      <c r="G671" s="13"/>
      <c r="H671" s="13"/>
      <c r="I671" s="13">
        <f t="shared" si="124"/>
        <v>0</v>
      </c>
      <c r="J671" s="13">
        <f t="shared" si="125"/>
        <v>0</v>
      </c>
      <c r="K671" s="13">
        <f t="shared" si="126"/>
        <v>0</v>
      </c>
      <c r="L671" s="14">
        <f t="shared" si="127"/>
        <v>0</v>
      </c>
      <c r="O671" s="4"/>
    </row>
    <row r="672" spans="1:15" x14ac:dyDescent="0.2">
      <c r="A672" s="56"/>
      <c r="B672" s="59"/>
      <c r="C672" s="11"/>
      <c r="D672" s="42"/>
      <c r="E672" s="12"/>
      <c r="F672" s="13"/>
      <c r="G672" s="13"/>
      <c r="H672" s="13"/>
      <c r="I672" s="13"/>
      <c r="J672" s="13"/>
      <c r="K672" s="13"/>
      <c r="L672" s="14"/>
      <c r="O672" s="4"/>
    </row>
    <row r="673" spans="1:15" x14ac:dyDescent="0.2">
      <c r="A673" s="55" t="s">
        <v>1389</v>
      </c>
      <c r="B673" s="60"/>
      <c r="C673" s="7" t="s">
        <v>1390</v>
      </c>
      <c r="D673" s="41"/>
      <c r="E673" s="15"/>
      <c r="F673" s="7"/>
      <c r="G673" s="7"/>
      <c r="H673" s="7"/>
      <c r="I673" s="7"/>
      <c r="J673" s="9">
        <f>SUM(J674:J675)</f>
        <v>0</v>
      </c>
      <c r="K673" s="9">
        <f>SUM(K674:K675)</f>
        <v>0</v>
      </c>
      <c r="L673" s="10">
        <f>SUM(L674:L675)</f>
        <v>0</v>
      </c>
      <c r="O673" s="4"/>
    </row>
    <row r="674" spans="1:15" ht="30" customHeight="1" x14ac:dyDescent="0.2">
      <c r="A674" s="56" t="s">
        <v>1391</v>
      </c>
      <c r="B674" s="59" t="s">
        <v>1392</v>
      </c>
      <c r="C674" s="11" t="s">
        <v>1393</v>
      </c>
      <c r="D674" s="42" t="s">
        <v>31</v>
      </c>
      <c r="E674" s="12">
        <v>553</v>
      </c>
      <c r="F674" s="13"/>
      <c r="G674" s="13"/>
      <c r="H674" s="13"/>
      <c r="I674" s="13">
        <f>TRUNC(F674 * (1 + 25.03 / 100), 2)</f>
        <v>0</v>
      </c>
      <c r="J674" s="13">
        <f>TRUNC(E674 * G674, 2)</f>
        <v>0</v>
      </c>
      <c r="K674" s="13">
        <f>L674 - J674</f>
        <v>0</v>
      </c>
      <c r="L674" s="14">
        <f>TRUNC(E674 * I674, 2)</f>
        <v>0</v>
      </c>
      <c r="O674" s="4"/>
    </row>
    <row r="675" spans="1:15" ht="25.5" x14ac:dyDescent="0.2">
      <c r="A675" s="56" t="s">
        <v>1394</v>
      </c>
      <c r="B675" s="59" t="s">
        <v>1395</v>
      </c>
      <c r="C675" s="11" t="s">
        <v>1396</v>
      </c>
      <c r="D675" s="42" t="s">
        <v>31</v>
      </c>
      <c r="E675" s="12">
        <v>68</v>
      </c>
      <c r="F675" s="13"/>
      <c r="G675" s="13"/>
      <c r="H675" s="13"/>
      <c r="I675" s="13">
        <f>TRUNC(F675 * (1 + 25.03 / 100), 2)</f>
        <v>0</v>
      </c>
      <c r="J675" s="13">
        <f>TRUNC(E675 * G675, 2)</f>
        <v>0</v>
      </c>
      <c r="K675" s="13">
        <f>L675 - J675</f>
        <v>0</v>
      </c>
      <c r="L675" s="14">
        <f>TRUNC(E675 * I675, 2)</f>
        <v>0</v>
      </c>
      <c r="O675" s="4"/>
    </row>
    <row r="676" spans="1:15" x14ac:dyDescent="0.2">
      <c r="A676" s="56"/>
      <c r="B676" s="59"/>
      <c r="C676" s="11"/>
      <c r="D676" s="42"/>
      <c r="E676" s="12"/>
      <c r="F676" s="13"/>
      <c r="G676" s="13"/>
      <c r="H676" s="13"/>
      <c r="I676" s="13"/>
      <c r="J676" s="13"/>
      <c r="K676" s="13"/>
      <c r="L676" s="14"/>
      <c r="O676" s="4"/>
    </row>
    <row r="677" spans="1:15" x14ac:dyDescent="0.2">
      <c r="A677" s="55" t="s">
        <v>1397</v>
      </c>
      <c r="B677" s="60"/>
      <c r="C677" s="7" t="s">
        <v>1398</v>
      </c>
      <c r="D677" s="41"/>
      <c r="E677" s="15"/>
      <c r="F677" s="7"/>
      <c r="G677" s="7"/>
      <c r="H677" s="7"/>
      <c r="I677" s="7"/>
      <c r="J677" s="9">
        <f>J678+J687+J694</f>
        <v>0</v>
      </c>
      <c r="K677" s="9">
        <f>K678+K687+K694</f>
        <v>0</v>
      </c>
      <c r="L677" s="10">
        <f>L678+L687+L694</f>
        <v>0</v>
      </c>
      <c r="O677" s="4"/>
    </row>
    <row r="678" spans="1:15" x14ac:dyDescent="0.2">
      <c r="A678" s="57" t="s">
        <v>1399</v>
      </c>
      <c r="B678" s="61"/>
      <c r="C678" s="16" t="s">
        <v>1400</v>
      </c>
      <c r="D678" s="43"/>
      <c r="E678" s="17"/>
      <c r="F678" s="16"/>
      <c r="G678" s="16"/>
      <c r="H678" s="16"/>
      <c r="I678" s="16"/>
      <c r="J678" s="18">
        <f>SUM(J679:J685)</f>
        <v>0</v>
      </c>
      <c r="K678" s="18">
        <f>SUM(K679:K685)</f>
        <v>0</v>
      </c>
      <c r="L678" s="19">
        <f>SUM(L679:L685)</f>
        <v>0</v>
      </c>
      <c r="O678" s="4"/>
    </row>
    <row r="679" spans="1:15" ht="25.5" customHeight="1" x14ac:dyDescent="0.2">
      <c r="A679" s="56" t="s">
        <v>1401</v>
      </c>
      <c r="B679" s="59" t="s">
        <v>1402</v>
      </c>
      <c r="C679" s="11" t="s">
        <v>1403</v>
      </c>
      <c r="D679" s="42" t="s">
        <v>15</v>
      </c>
      <c r="E679" s="12">
        <v>2</v>
      </c>
      <c r="F679" s="13"/>
      <c r="G679" s="13"/>
      <c r="H679" s="13"/>
      <c r="I679" s="49" t="str">
        <f t="shared" ref="I679:I685" si="128">TRUNC(F679 * (1 + 19.83 / 100), 2) &amp;CHAR(10)&amp; "(19.83%)"</f>
        <v>0
(19.83%)</v>
      </c>
      <c r="J679" s="13">
        <f t="shared" ref="J679:J685" si="129">TRUNC(E679 * G679, 2)</f>
        <v>0</v>
      </c>
      <c r="K679" s="13">
        <f t="shared" ref="K679:K685" si="130">L679 - J679</f>
        <v>0</v>
      </c>
      <c r="L679" s="14">
        <f t="shared" ref="L679:L685" si="131">TRUNC(E679 * TRUNC(F679 * (1 + 19.83 / 100), 2), 2)</f>
        <v>0</v>
      </c>
      <c r="O679" s="4"/>
    </row>
    <row r="680" spans="1:15" ht="28.5" customHeight="1" x14ac:dyDescent="0.2">
      <c r="A680" s="56" t="s">
        <v>1404</v>
      </c>
      <c r="B680" s="59" t="s">
        <v>1405</v>
      </c>
      <c r="C680" s="11" t="s">
        <v>1406</v>
      </c>
      <c r="D680" s="42" t="s">
        <v>15</v>
      </c>
      <c r="E680" s="12">
        <v>1</v>
      </c>
      <c r="F680" s="13"/>
      <c r="G680" s="13"/>
      <c r="H680" s="13"/>
      <c r="I680" s="49" t="str">
        <f t="shared" si="128"/>
        <v>0
(19.83%)</v>
      </c>
      <c r="J680" s="13">
        <f t="shared" si="129"/>
        <v>0</v>
      </c>
      <c r="K680" s="13">
        <f t="shared" si="130"/>
        <v>0</v>
      </c>
      <c r="L680" s="14">
        <f t="shared" si="131"/>
        <v>0</v>
      </c>
      <c r="O680" s="4"/>
    </row>
    <row r="681" spans="1:15" ht="24.75" customHeight="1" x14ac:dyDescent="0.2">
      <c r="A681" s="56" t="s">
        <v>1407</v>
      </c>
      <c r="B681" s="59" t="s">
        <v>1408</v>
      </c>
      <c r="C681" s="11" t="s">
        <v>1409</v>
      </c>
      <c r="D681" s="42" t="s">
        <v>15</v>
      </c>
      <c r="E681" s="12">
        <v>1</v>
      </c>
      <c r="F681" s="13"/>
      <c r="G681" s="13"/>
      <c r="H681" s="13"/>
      <c r="I681" s="49" t="str">
        <f t="shared" si="128"/>
        <v>0
(19.83%)</v>
      </c>
      <c r="J681" s="13">
        <f t="shared" si="129"/>
        <v>0</v>
      </c>
      <c r="K681" s="13">
        <f t="shared" si="130"/>
        <v>0</v>
      </c>
      <c r="L681" s="14">
        <f t="shared" si="131"/>
        <v>0</v>
      </c>
      <c r="O681" s="4"/>
    </row>
    <row r="682" spans="1:15" ht="25.5" x14ac:dyDescent="0.2">
      <c r="A682" s="56" t="s">
        <v>1410</v>
      </c>
      <c r="B682" s="59" t="s">
        <v>1411</v>
      </c>
      <c r="C682" s="11" t="s">
        <v>1412</v>
      </c>
      <c r="D682" s="42" t="s">
        <v>15</v>
      </c>
      <c r="E682" s="12">
        <v>6</v>
      </c>
      <c r="F682" s="13"/>
      <c r="G682" s="13"/>
      <c r="H682" s="13"/>
      <c r="I682" s="49" t="str">
        <f t="shared" si="128"/>
        <v>0
(19.83%)</v>
      </c>
      <c r="J682" s="13">
        <f t="shared" si="129"/>
        <v>0</v>
      </c>
      <c r="K682" s="13">
        <f t="shared" si="130"/>
        <v>0</v>
      </c>
      <c r="L682" s="14">
        <f t="shared" si="131"/>
        <v>0</v>
      </c>
      <c r="O682" s="4"/>
    </row>
    <row r="683" spans="1:15" ht="25.5" x14ac:dyDescent="0.2">
      <c r="A683" s="56" t="s">
        <v>1413</v>
      </c>
      <c r="B683" s="59" t="s">
        <v>1414</v>
      </c>
      <c r="C683" s="11" t="s">
        <v>1415</v>
      </c>
      <c r="D683" s="42" t="s">
        <v>15</v>
      </c>
      <c r="E683" s="12">
        <v>1</v>
      </c>
      <c r="F683" s="13"/>
      <c r="G683" s="13"/>
      <c r="H683" s="13"/>
      <c r="I683" s="49" t="str">
        <f t="shared" si="128"/>
        <v>0
(19.83%)</v>
      </c>
      <c r="J683" s="13">
        <f t="shared" si="129"/>
        <v>0</v>
      </c>
      <c r="K683" s="13">
        <f t="shared" si="130"/>
        <v>0</v>
      </c>
      <c r="L683" s="14">
        <f t="shared" si="131"/>
        <v>0</v>
      </c>
      <c r="O683" s="4"/>
    </row>
    <row r="684" spans="1:15" ht="25.5" x14ac:dyDescent="0.2">
      <c r="A684" s="56" t="s">
        <v>1416</v>
      </c>
      <c r="B684" s="59" t="s">
        <v>1417</v>
      </c>
      <c r="C684" s="11" t="s">
        <v>1418</v>
      </c>
      <c r="D684" s="42" t="s">
        <v>15</v>
      </c>
      <c r="E684" s="12">
        <v>5</v>
      </c>
      <c r="F684" s="13"/>
      <c r="G684" s="13"/>
      <c r="H684" s="13"/>
      <c r="I684" s="49" t="str">
        <f t="shared" si="128"/>
        <v>0
(19.83%)</v>
      </c>
      <c r="J684" s="13">
        <f t="shared" si="129"/>
        <v>0</v>
      </c>
      <c r="K684" s="13">
        <f t="shared" si="130"/>
        <v>0</v>
      </c>
      <c r="L684" s="14">
        <f t="shared" si="131"/>
        <v>0</v>
      </c>
      <c r="O684" s="4"/>
    </row>
    <row r="685" spans="1:15" ht="25.5" x14ac:dyDescent="0.2">
      <c r="A685" s="56" t="s">
        <v>1419</v>
      </c>
      <c r="B685" s="59" t="s">
        <v>1420</v>
      </c>
      <c r="C685" s="11" t="s">
        <v>1421</v>
      </c>
      <c r="D685" s="42" t="s">
        <v>15</v>
      </c>
      <c r="E685" s="12">
        <v>4</v>
      </c>
      <c r="F685" s="13"/>
      <c r="G685" s="13"/>
      <c r="H685" s="13"/>
      <c r="I685" s="49" t="str">
        <f t="shared" si="128"/>
        <v>0
(19.83%)</v>
      </c>
      <c r="J685" s="13">
        <f t="shared" si="129"/>
        <v>0</v>
      </c>
      <c r="K685" s="13">
        <f t="shared" si="130"/>
        <v>0</v>
      </c>
      <c r="L685" s="14">
        <f t="shared" si="131"/>
        <v>0</v>
      </c>
      <c r="O685" s="4"/>
    </row>
    <row r="686" spans="1:15" x14ac:dyDescent="0.2">
      <c r="A686" s="56"/>
      <c r="B686" s="59"/>
      <c r="C686" s="11"/>
      <c r="D686" s="42"/>
      <c r="E686" s="12"/>
      <c r="F686" s="13"/>
      <c r="G686" s="13"/>
      <c r="H686" s="13"/>
      <c r="I686" s="13"/>
      <c r="J686" s="13"/>
      <c r="K686" s="13"/>
      <c r="L686" s="14"/>
      <c r="O686" s="4"/>
    </row>
    <row r="687" spans="1:15" x14ac:dyDescent="0.2">
      <c r="A687" s="57" t="s">
        <v>1422</v>
      </c>
      <c r="B687" s="61"/>
      <c r="C687" s="16" t="s">
        <v>1423</v>
      </c>
      <c r="D687" s="43"/>
      <c r="E687" s="17"/>
      <c r="F687" s="16"/>
      <c r="G687" s="16"/>
      <c r="H687" s="16"/>
      <c r="I687" s="16"/>
      <c r="J687" s="18">
        <f>SUM(J688:J692)</f>
        <v>0</v>
      </c>
      <c r="K687" s="18">
        <f>SUM(K688:K692)</f>
        <v>0</v>
      </c>
      <c r="L687" s="19">
        <f>SUM(L688:L692)</f>
        <v>0</v>
      </c>
      <c r="O687" s="4"/>
    </row>
    <row r="688" spans="1:15" ht="25.5" x14ac:dyDescent="0.2">
      <c r="A688" s="56" t="s">
        <v>1424</v>
      </c>
      <c r="B688" s="59" t="s">
        <v>1402</v>
      </c>
      <c r="C688" s="11" t="s">
        <v>1403</v>
      </c>
      <c r="D688" s="42" t="s">
        <v>15</v>
      </c>
      <c r="E688" s="12">
        <v>3</v>
      </c>
      <c r="F688" s="13"/>
      <c r="G688" s="13"/>
      <c r="H688" s="13"/>
      <c r="I688" s="49" t="str">
        <f>TRUNC(F688 * (1 + 19.83 / 100), 2) &amp;CHAR(10)&amp; "(19.83%)"</f>
        <v>0
(19.83%)</v>
      </c>
      <c r="J688" s="13">
        <f>TRUNC(E688 * G688, 2)</f>
        <v>0</v>
      </c>
      <c r="K688" s="13">
        <f>L688 - J688</f>
        <v>0</v>
      </c>
      <c r="L688" s="14">
        <f>TRUNC(E688 * TRUNC(F688 * (1 + 19.83 / 100), 2), 2)</f>
        <v>0</v>
      </c>
      <c r="O688" s="4"/>
    </row>
    <row r="689" spans="1:15" ht="25.5" x14ac:dyDescent="0.2">
      <c r="A689" s="56" t="s">
        <v>1425</v>
      </c>
      <c r="B689" s="59" t="s">
        <v>1405</v>
      </c>
      <c r="C689" s="11" t="s">
        <v>1406</v>
      </c>
      <c r="D689" s="42" t="s">
        <v>15</v>
      </c>
      <c r="E689" s="12">
        <v>2</v>
      </c>
      <c r="F689" s="13"/>
      <c r="G689" s="13"/>
      <c r="H689" s="13"/>
      <c r="I689" s="49" t="str">
        <f>TRUNC(F689 * (1 + 19.83 / 100), 2) &amp;CHAR(10)&amp; "(19.83%)"</f>
        <v>0
(19.83%)</v>
      </c>
      <c r="J689" s="13">
        <f>TRUNC(E689 * G689, 2)</f>
        <v>0</v>
      </c>
      <c r="K689" s="13">
        <f>L689 - J689</f>
        <v>0</v>
      </c>
      <c r="L689" s="14">
        <f>TRUNC(E689 * TRUNC(F689 * (1 + 19.83 / 100), 2), 2)</f>
        <v>0</v>
      </c>
      <c r="O689" s="4"/>
    </row>
    <row r="690" spans="1:15" ht="25.5" x14ac:dyDescent="0.2">
      <c r="A690" s="56" t="s">
        <v>1426</v>
      </c>
      <c r="B690" s="59" t="s">
        <v>1408</v>
      </c>
      <c r="C690" s="11" t="s">
        <v>1409</v>
      </c>
      <c r="D690" s="42" t="s">
        <v>15</v>
      </c>
      <c r="E690" s="12">
        <v>3</v>
      </c>
      <c r="F690" s="13"/>
      <c r="G690" s="13"/>
      <c r="H690" s="13"/>
      <c r="I690" s="49" t="str">
        <f>TRUNC(F690 * (1 + 19.83 / 100), 2) &amp;CHAR(10)&amp; "(19.83%)"</f>
        <v>0
(19.83%)</v>
      </c>
      <c r="J690" s="13">
        <f>TRUNC(E690 * G690, 2)</f>
        <v>0</v>
      </c>
      <c r="K690" s="13">
        <f>L690 - J690</f>
        <v>0</v>
      </c>
      <c r="L690" s="14">
        <f>TRUNC(E690 * TRUNC(F690 * (1 + 19.83 / 100), 2), 2)</f>
        <v>0</v>
      </c>
      <c r="O690" s="4"/>
    </row>
    <row r="691" spans="1:15" ht="25.5" x14ac:dyDescent="0.2">
      <c r="A691" s="56" t="s">
        <v>1427</v>
      </c>
      <c r="B691" s="59" t="s">
        <v>1417</v>
      </c>
      <c r="C691" s="11" t="s">
        <v>1418</v>
      </c>
      <c r="D691" s="42" t="s">
        <v>15</v>
      </c>
      <c r="E691" s="12">
        <v>3</v>
      </c>
      <c r="F691" s="13"/>
      <c r="G691" s="13"/>
      <c r="H691" s="13"/>
      <c r="I691" s="49" t="str">
        <f>TRUNC(F691 * (1 + 19.83 / 100), 2) &amp;CHAR(10)&amp; "(19.83%)"</f>
        <v>0
(19.83%)</v>
      </c>
      <c r="J691" s="13">
        <f>TRUNC(E691 * G691, 2)</f>
        <v>0</v>
      </c>
      <c r="K691" s="13">
        <f>L691 - J691</f>
        <v>0</v>
      </c>
      <c r="L691" s="14">
        <f>TRUNC(E691 * TRUNC(F691 * (1 + 19.83 / 100), 2), 2)</f>
        <v>0</v>
      </c>
      <c r="O691" s="4"/>
    </row>
    <row r="692" spans="1:15" ht="25.5" x14ac:dyDescent="0.2">
      <c r="A692" s="56" t="s">
        <v>1428</v>
      </c>
      <c r="B692" s="59" t="s">
        <v>1420</v>
      </c>
      <c r="C692" s="11" t="s">
        <v>1421</v>
      </c>
      <c r="D692" s="42" t="s">
        <v>15</v>
      </c>
      <c r="E692" s="12">
        <v>8</v>
      </c>
      <c r="F692" s="13"/>
      <c r="G692" s="13"/>
      <c r="H692" s="13"/>
      <c r="I692" s="49" t="str">
        <f>TRUNC(F692 * (1 + 19.83 / 100), 2) &amp;CHAR(10)&amp; "(19.83%)"</f>
        <v>0
(19.83%)</v>
      </c>
      <c r="J692" s="13">
        <f>TRUNC(E692 * G692, 2)</f>
        <v>0</v>
      </c>
      <c r="K692" s="13">
        <f>L692 - J692</f>
        <v>0</v>
      </c>
      <c r="L692" s="14">
        <f>TRUNC(E692 * TRUNC(F692 * (1 + 19.83 / 100), 2), 2)</f>
        <v>0</v>
      </c>
      <c r="O692" s="4"/>
    </row>
    <row r="693" spans="1:15" x14ac:dyDescent="0.2">
      <c r="A693" s="56"/>
      <c r="B693" s="59"/>
      <c r="C693" s="11"/>
      <c r="D693" s="42"/>
      <c r="E693" s="12"/>
      <c r="F693" s="13"/>
      <c r="G693" s="13"/>
      <c r="H693" s="13"/>
      <c r="I693" s="13"/>
      <c r="J693" s="13"/>
      <c r="K693" s="13"/>
      <c r="L693" s="14"/>
      <c r="O693" s="4"/>
    </row>
    <row r="694" spans="1:15" x14ac:dyDescent="0.2">
      <c r="A694" s="57" t="s">
        <v>1429</v>
      </c>
      <c r="B694" s="61"/>
      <c r="C694" s="16" t="s">
        <v>1430</v>
      </c>
      <c r="D694" s="43"/>
      <c r="E694" s="17"/>
      <c r="F694" s="16"/>
      <c r="G694" s="16"/>
      <c r="H694" s="16"/>
      <c r="I694" s="16"/>
      <c r="J694" s="30">
        <f>J695</f>
        <v>0</v>
      </c>
      <c r="K694" s="30">
        <f>K695</f>
        <v>0</v>
      </c>
      <c r="L694" s="31">
        <f>L695</f>
        <v>0</v>
      </c>
      <c r="O694" s="4"/>
    </row>
    <row r="695" spans="1:15" ht="38.25" x14ac:dyDescent="0.2">
      <c r="A695" s="56" t="s">
        <v>1431</v>
      </c>
      <c r="B695" s="59" t="s">
        <v>1432</v>
      </c>
      <c r="C695" s="65" t="s">
        <v>1600</v>
      </c>
      <c r="D695" s="42" t="s">
        <v>15</v>
      </c>
      <c r="E695" s="12">
        <v>1</v>
      </c>
      <c r="F695" s="13"/>
      <c r="G695" s="13"/>
      <c r="H695" s="13"/>
      <c r="I695" s="49" t="str">
        <f>TRUNC(F695 * (1 + 19.83 / 100), 2) &amp;CHAR(10)&amp; "(19.83%)"</f>
        <v>0
(19.83%)</v>
      </c>
      <c r="J695" s="13">
        <f>TRUNC(E695 * G695, 2)</f>
        <v>0</v>
      </c>
      <c r="K695" s="13">
        <f>L695 - J695</f>
        <v>0</v>
      </c>
      <c r="L695" s="14">
        <f>TRUNC(E695 * TRUNC(F695 * (1 + 19.83 / 100), 2), 2)</f>
        <v>0</v>
      </c>
      <c r="O695" s="4"/>
    </row>
    <row r="696" spans="1:15" x14ac:dyDescent="0.2">
      <c r="A696" s="56"/>
      <c r="B696" s="59"/>
      <c r="C696" s="11"/>
      <c r="D696" s="42"/>
      <c r="E696" s="12"/>
      <c r="F696" s="13"/>
      <c r="G696" s="13"/>
      <c r="H696" s="13"/>
      <c r="I696" s="13"/>
      <c r="J696" s="13"/>
      <c r="K696" s="13"/>
      <c r="L696" s="14"/>
      <c r="O696" s="4"/>
    </row>
    <row r="697" spans="1:15" x14ac:dyDescent="0.2">
      <c r="A697" s="55" t="s">
        <v>1433</v>
      </c>
      <c r="B697" s="60"/>
      <c r="C697" s="7" t="s">
        <v>1434</v>
      </c>
      <c r="D697" s="41"/>
      <c r="E697" s="15"/>
      <c r="F697" s="7"/>
      <c r="G697" s="7"/>
      <c r="H697" s="7"/>
      <c r="I697" s="7"/>
      <c r="J697" s="9">
        <f>SUM(J698:J700)</f>
        <v>0</v>
      </c>
      <c r="K697" s="9">
        <f>SUM(K698:K700)</f>
        <v>0</v>
      </c>
      <c r="L697" s="10">
        <f>SUM(L698:L700)</f>
        <v>0</v>
      </c>
      <c r="O697" s="4"/>
    </row>
    <row r="698" spans="1:15" x14ac:dyDescent="0.2">
      <c r="A698" s="56" t="s">
        <v>1435</v>
      </c>
      <c r="B698" s="59" t="s">
        <v>1436</v>
      </c>
      <c r="C698" s="11" t="s">
        <v>1437</v>
      </c>
      <c r="D698" s="42" t="s">
        <v>15</v>
      </c>
      <c r="E698" s="12">
        <v>1</v>
      </c>
      <c r="F698" s="13"/>
      <c r="G698" s="13"/>
      <c r="H698" s="13"/>
      <c r="I698" s="13">
        <f>TRUNC(F698 * (1 + 25.03 / 100), 2)</f>
        <v>0</v>
      </c>
      <c r="J698" s="13">
        <f>TRUNC(E698 * G698, 2)</f>
        <v>0</v>
      </c>
      <c r="K698" s="13">
        <f>L698 - J698</f>
        <v>0</v>
      </c>
      <c r="L698" s="14">
        <f>TRUNC(E698 * I698, 2)</f>
        <v>0</v>
      </c>
      <c r="O698" s="4"/>
    </row>
    <row r="699" spans="1:15" ht="18" customHeight="1" x14ac:dyDescent="0.2">
      <c r="A699" s="56" t="s">
        <v>1438</v>
      </c>
      <c r="B699" s="59" t="s">
        <v>1439</v>
      </c>
      <c r="C699" s="11" t="s">
        <v>1440</v>
      </c>
      <c r="D699" s="42" t="s">
        <v>19</v>
      </c>
      <c r="E699" s="12">
        <v>4186</v>
      </c>
      <c r="F699" s="13"/>
      <c r="G699" s="13"/>
      <c r="H699" s="13"/>
      <c r="I699" s="13">
        <f>TRUNC(F699 * (1 + 25.03 / 100), 2)</f>
        <v>0</v>
      </c>
      <c r="J699" s="13">
        <f>TRUNC(E699 * G699, 2)</f>
        <v>0</v>
      </c>
      <c r="K699" s="13">
        <f>L699 - J699</f>
        <v>0</v>
      </c>
      <c r="L699" s="14">
        <f>TRUNC(E699 * I699, 2)</f>
        <v>0</v>
      </c>
      <c r="O699" s="4"/>
    </row>
    <row r="700" spans="1:15" ht="18.75" customHeight="1" x14ac:dyDescent="0.2">
      <c r="A700" s="56" t="s">
        <v>1441</v>
      </c>
      <c r="B700" s="59" t="s">
        <v>1442</v>
      </c>
      <c r="C700" s="11" t="s">
        <v>1443</v>
      </c>
      <c r="D700" s="42" t="s">
        <v>19</v>
      </c>
      <c r="E700" s="12">
        <v>4186</v>
      </c>
      <c r="F700" s="13"/>
      <c r="G700" s="13"/>
      <c r="H700" s="13"/>
      <c r="I700" s="49" t="str">
        <f>TRUNC(F700 * (1 + 19.83 / 100), 2) &amp;CHAR(10)&amp; "(19.83%)"</f>
        <v>0
(19.83%)</v>
      </c>
      <c r="J700" s="13">
        <f>TRUNC(E700 * G700, 2)</f>
        <v>0</v>
      </c>
      <c r="K700" s="13">
        <f>L700 - J700</f>
        <v>0</v>
      </c>
      <c r="L700" s="14">
        <f>TRUNC(E700 * TRUNC(F700 * (1 + 19.83 / 100), 2), 2)</f>
        <v>0</v>
      </c>
      <c r="O700" s="4"/>
    </row>
    <row r="701" spans="1:15" x14ac:dyDescent="0.2">
      <c r="A701" s="56"/>
      <c r="B701" s="59"/>
      <c r="C701" s="11"/>
      <c r="D701" s="42"/>
      <c r="E701" s="12"/>
      <c r="F701" s="13"/>
      <c r="G701" s="13"/>
      <c r="H701" s="13"/>
      <c r="I701" s="13"/>
      <c r="J701" s="13"/>
      <c r="K701" s="13"/>
      <c r="L701" s="14"/>
      <c r="O701" s="4"/>
    </row>
    <row r="702" spans="1:15" x14ac:dyDescent="0.2">
      <c r="A702" s="55" t="s">
        <v>1444</v>
      </c>
      <c r="B702" s="60"/>
      <c r="C702" s="7" t="s">
        <v>1445</v>
      </c>
      <c r="D702" s="41"/>
      <c r="E702" s="15"/>
      <c r="F702" s="7"/>
      <c r="G702" s="7"/>
      <c r="H702" s="7"/>
      <c r="I702" s="7"/>
      <c r="J702" s="9">
        <f>J703</f>
        <v>0</v>
      </c>
      <c r="K702" s="9">
        <f>K703</f>
        <v>0</v>
      </c>
      <c r="L702" s="10">
        <f>L703</f>
        <v>0</v>
      </c>
      <c r="O702" s="4"/>
    </row>
    <row r="703" spans="1:15" x14ac:dyDescent="0.2">
      <c r="A703" s="56" t="s">
        <v>1446</v>
      </c>
      <c r="B703" s="59" t="s">
        <v>1447</v>
      </c>
      <c r="C703" s="32" t="s">
        <v>1448</v>
      </c>
      <c r="D703" s="45" t="s">
        <v>15</v>
      </c>
      <c r="E703" s="33">
        <v>100</v>
      </c>
      <c r="F703" s="34"/>
      <c r="G703" s="34"/>
      <c r="H703" s="34"/>
      <c r="I703" s="34">
        <f>TRUNC(F703 * (1 + 25.03 / 100), 2)</f>
        <v>0</v>
      </c>
      <c r="J703" s="34">
        <f>TRUNC(E703 * G703, 2)</f>
        <v>0</v>
      </c>
      <c r="K703" s="34">
        <f>L703 - J703</f>
        <v>0</v>
      </c>
      <c r="L703" s="35">
        <f>TRUNC(E703 * I703, 2)</f>
        <v>0</v>
      </c>
      <c r="O703" s="4"/>
    </row>
    <row r="704" spans="1:15" ht="15" thickBot="1" x14ac:dyDescent="0.25">
      <c r="A704" s="36"/>
      <c r="B704" s="37"/>
      <c r="C704" s="113"/>
      <c r="D704" s="114"/>
      <c r="E704" s="114"/>
      <c r="F704" s="114"/>
      <c r="G704" s="114"/>
      <c r="H704" s="114"/>
      <c r="I704" s="113" t="s">
        <v>1449</v>
      </c>
      <c r="J704" s="38">
        <f>J10+J30+J437+J673+J677+J697+J702</f>
        <v>0</v>
      </c>
      <c r="K704" s="38">
        <f>K10+K30+K437+K673+K677+K697+K702</f>
        <v>0</v>
      </c>
      <c r="L704" s="39">
        <f>L10+L30+L437+L673+L677+L697+L702</f>
        <v>0</v>
      </c>
      <c r="O704" s="4"/>
    </row>
    <row r="705" spans="1:12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1:1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" x14ac:dyDescent="0.25">
      <c r="A707" s="79" t="s">
        <v>1588</v>
      </c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</row>
    <row r="708" spans="1:12" ht="38.25" customHeight="1" x14ac:dyDescent="0.2">
      <c r="A708" s="81" t="s">
        <v>1573</v>
      </c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</row>
    <row r="714" spans="1:12" ht="15" x14ac:dyDescent="0.2">
      <c r="A714" s="73" t="s">
        <v>1575</v>
      </c>
      <c r="B714" s="73"/>
      <c r="C714" s="73"/>
      <c r="D714" s="66"/>
      <c r="E714" s="74" t="s">
        <v>1576</v>
      </c>
      <c r="F714" s="74"/>
      <c r="G714" s="74"/>
      <c r="H714" s="74"/>
      <c r="I714" s="74"/>
      <c r="J714" s="74"/>
      <c r="K714" s="74"/>
      <c r="L714" s="74"/>
    </row>
    <row r="715" spans="1:12" ht="15" x14ac:dyDescent="0.2">
      <c r="A715" s="70" t="s">
        <v>1590</v>
      </c>
      <c r="B715" s="71"/>
      <c r="C715" s="71"/>
      <c r="D715" s="66"/>
      <c r="E715" s="72" t="s">
        <v>1591</v>
      </c>
      <c r="F715" s="72"/>
      <c r="G715" s="72"/>
      <c r="H715" s="72"/>
      <c r="I715" s="72"/>
      <c r="J715" s="72"/>
      <c r="K715" s="72"/>
      <c r="L715" s="72"/>
    </row>
    <row r="716" spans="1:12" ht="15" x14ac:dyDescent="0.2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</row>
    <row r="717" spans="1:12" ht="15" x14ac:dyDescent="0.2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</row>
    <row r="718" spans="1:12" ht="15" x14ac:dyDescent="0.2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</row>
    <row r="719" spans="1:12" ht="15" x14ac:dyDescent="0.2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</row>
    <row r="720" spans="1:12" ht="15" x14ac:dyDescent="0.2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</row>
    <row r="721" spans="1:12" ht="15" x14ac:dyDescent="0.2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</row>
    <row r="722" spans="1:12" ht="15" x14ac:dyDescent="0.2">
      <c r="A722" s="73" t="s">
        <v>1592</v>
      </c>
      <c r="B722" s="73"/>
      <c r="C722" s="73"/>
      <c r="D722" s="66"/>
      <c r="E722" s="74" t="s">
        <v>1593</v>
      </c>
      <c r="F722" s="74"/>
      <c r="G722" s="74"/>
      <c r="H722" s="74"/>
      <c r="I722" s="74"/>
      <c r="J722" s="74"/>
      <c r="K722" s="74"/>
      <c r="L722" s="74"/>
    </row>
    <row r="723" spans="1:12" ht="15" x14ac:dyDescent="0.2">
      <c r="A723" s="70" t="s">
        <v>1594</v>
      </c>
      <c r="B723" s="71"/>
      <c r="C723" s="71"/>
      <c r="D723" s="66"/>
      <c r="E723" s="72" t="s">
        <v>1595</v>
      </c>
      <c r="F723" s="72"/>
      <c r="G723" s="72"/>
      <c r="H723" s="72"/>
      <c r="I723" s="72"/>
      <c r="J723" s="72"/>
      <c r="K723" s="72"/>
      <c r="L723" s="72"/>
    </row>
    <row r="724" spans="1:12" ht="15" x14ac:dyDescent="0.25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</row>
    <row r="725" spans="1:12" ht="15" x14ac:dyDescent="0.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</row>
    <row r="726" spans="1:12" ht="15" x14ac:dyDescent="0.25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</row>
    <row r="727" spans="1:12" ht="15" x14ac:dyDescent="0.25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</row>
    <row r="728" spans="1:12" ht="15" x14ac:dyDescent="0.25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</row>
    <row r="729" spans="1:12" ht="15" x14ac:dyDescent="0.25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</row>
    <row r="730" spans="1:12" x14ac:dyDescent="0.2">
      <c r="A730" s="73" t="s">
        <v>1596</v>
      </c>
      <c r="B730" s="73"/>
      <c r="C730" s="73"/>
      <c r="D730" s="68"/>
      <c r="E730" s="74" t="s">
        <v>1597</v>
      </c>
      <c r="F730" s="74"/>
      <c r="G730" s="74"/>
      <c r="H730" s="74"/>
      <c r="I730" s="74"/>
      <c r="J730" s="74"/>
      <c r="K730" s="74"/>
      <c r="L730" s="74"/>
    </row>
    <row r="731" spans="1:12" x14ac:dyDescent="0.2">
      <c r="A731" s="70" t="s">
        <v>1598</v>
      </c>
      <c r="B731" s="71"/>
      <c r="C731" s="71"/>
      <c r="D731" s="69"/>
      <c r="E731" s="72" t="s">
        <v>1599</v>
      </c>
      <c r="F731" s="72"/>
      <c r="G731" s="72"/>
      <c r="H731" s="72"/>
      <c r="I731" s="72"/>
      <c r="J731" s="72"/>
      <c r="K731" s="72"/>
      <c r="L731" s="72"/>
    </row>
  </sheetData>
  <mergeCells count="38">
    <mergeCell ref="O11:O22"/>
    <mergeCell ref="O26:O27"/>
    <mergeCell ref="M26:M27"/>
    <mergeCell ref="M11:M20"/>
    <mergeCell ref="N21:N24"/>
    <mergeCell ref="N11:N20"/>
    <mergeCell ref="N26:N27"/>
    <mergeCell ref="A1:L1"/>
    <mergeCell ref="A2:L2"/>
    <mergeCell ref="M21:M24"/>
    <mergeCell ref="A8:A9"/>
    <mergeCell ref="B8:B9"/>
    <mergeCell ref="C8:C9"/>
    <mergeCell ref="D8:D9"/>
    <mergeCell ref="E8:E9"/>
    <mergeCell ref="F8:F9"/>
    <mergeCell ref="G8:I8"/>
    <mergeCell ref="J8:L8"/>
    <mergeCell ref="A3:L3"/>
    <mergeCell ref="A4:L4"/>
    <mergeCell ref="A5:L5"/>
    <mergeCell ref="A6:J6"/>
    <mergeCell ref="A707:L707"/>
    <mergeCell ref="A708:L708"/>
    <mergeCell ref="K6:K7"/>
    <mergeCell ref="A7:J7"/>
    <mergeCell ref="A714:C714"/>
    <mergeCell ref="E714:L714"/>
    <mergeCell ref="A715:C715"/>
    <mergeCell ref="E715:L715"/>
    <mergeCell ref="A722:C722"/>
    <mergeCell ref="E722:L722"/>
    <mergeCell ref="A723:C723"/>
    <mergeCell ref="E723:L723"/>
    <mergeCell ref="A730:C730"/>
    <mergeCell ref="E730:L730"/>
    <mergeCell ref="A731:C731"/>
    <mergeCell ref="E731:L731"/>
  </mergeCells>
  <printOptions horizontalCentered="1"/>
  <pageMargins left="0.39370078740157483" right="0.39370078740157483" top="0.78740157480314965" bottom="0.78740157480314965" header="0.51181102362204722" footer="0.39370078740157483"/>
  <pageSetup paperSize="9" scale="75" fitToHeight="0" orientation="landscape" r:id="rId1"/>
  <headerFooter>
    <oddHeader>&amp;L &amp;C &amp;R</oddHeader>
    <oddFooter>&amp;L &amp;C
 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Sintético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UFMA</cp:lastModifiedBy>
  <cp:revision>0</cp:revision>
  <cp:lastPrinted>2022-12-14T13:23:18Z</cp:lastPrinted>
  <dcterms:created xsi:type="dcterms:W3CDTF">2022-12-06T17:48:15Z</dcterms:created>
  <dcterms:modified xsi:type="dcterms:W3CDTF">2022-12-14T13:59:54Z</dcterms:modified>
</cp:coreProperties>
</file>