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40" windowHeight="10545"/>
  </bookViews>
  <sheets>
    <sheet name="Orçamento" sheetId="2" r:id="rId1"/>
  </sheets>
  <definedNames>
    <definedName name="_xlnm.Print_Area" localSheetId="0">Orçamento!$A$1:$K$323</definedName>
    <definedName name="_xlnm.Print_Titles" localSheetId="0">Orçamento!$1:$9</definedName>
  </definedNames>
  <calcPr calcId="125725"/>
</workbook>
</file>

<file path=xl/calcChain.xml><?xml version="1.0" encoding="utf-8"?>
<calcChain xmlns="http://schemas.openxmlformats.org/spreadsheetml/2006/main">
  <c r="K221" i="2"/>
  <c r="G19" l="1"/>
  <c r="J312"/>
  <c r="K312" s="1"/>
  <c r="J311"/>
  <c r="J299"/>
  <c r="J298"/>
  <c r="K298" s="1"/>
  <c r="J294"/>
  <c r="J304"/>
  <c r="K304" s="1"/>
  <c r="J297"/>
  <c r="J293"/>
  <c r="K293" s="1"/>
  <c r="J295"/>
  <c r="J292"/>
  <c r="K292" s="1"/>
  <c r="J303"/>
  <c r="J296"/>
  <c r="K296" s="1"/>
  <c r="J300"/>
  <c r="J302"/>
  <c r="K302" s="1"/>
  <c r="J301"/>
  <c r="J286"/>
  <c r="K286" s="1"/>
  <c r="J290"/>
  <c r="J289"/>
  <c r="J288"/>
  <c r="J285"/>
  <c r="K285" s="1"/>
  <c r="J282"/>
  <c r="J281"/>
  <c r="J280"/>
  <c r="J287"/>
  <c r="K287" s="1"/>
  <c r="J284"/>
  <c r="J283"/>
  <c r="J277"/>
  <c r="K277" s="1"/>
  <c r="J259"/>
  <c r="K259" s="1"/>
  <c r="J258"/>
  <c r="J260"/>
  <c r="J256"/>
  <c r="K256" s="1"/>
  <c r="J255"/>
  <c r="K255" s="1"/>
  <c r="J257"/>
  <c r="J276"/>
  <c r="J250"/>
  <c r="K250" s="1"/>
  <c r="J252"/>
  <c r="K252" s="1"/>
  <c r="J251"/>
  <c r="J254"/>
  <c r="J265"/>
  <c r="K265" s="1"/>
  <c r="J264"/>
  <c r="K264" s="1"/>
  <c r="J263"/>
  <c r="J262"/>
  <c r="J261"/>
  <c r="K261" s="1"/>
  <c r="J266"/>
  <c r="K266" s="1"/>
  <c r="J267"/>
  <c r="J278"/>
  <c r="J275"/>
  <c r="K275" s="1"/>
  <c r="J274"/>
  <c r="K274" s="1"/>
  <c r="J273"/>
  <c r="J272"/>
  <c r="J271"/>
  <c r="K271" s="1"/>
  <c r="J269"/>
  <c r="K269" s="1"/>
  <c r="J268"/>
  <c r="J253"/>
  <c r="J270"/>
  <c r="K270" s="1"/>
  <c r="J248"/>
  <c r="K248" s="1"/>
  <c r="K247" s="1"/>
  <c r="J246"/>
  <c r="J243"/>
  <c r="J244"/>
  <c r="K244" s="1"/>
  <c r="J238"/>
  <c r="J234"/>
  <c r="J236"/>
  <c r="J235"/>
  <c r="K235" s="1"/>
  <c r="J239"/>
  <c r="J240"/>
  <c r="J241"/>
  <c r="J237"/>
  <c r="K237" s="1"/>
  <c r="J227"/>
  <c r="K227" s="1"/>
  <c r="J226"/>
  <c r="J230"/>
  <c r="K230" s="1"/>
  <c r="J228"/>
  <c r="J229"/>
  <c r="K229" s="1"/>
  <c r="J231"/>
  <c r="J224"/>
  <c r="J223"/>
  <c r="J220"/>
  <c r="J216"/>
  <c r="J218"/>
  <c r="J219"/>
  <c r="K219" s="1"/>
  <c r="J215"/>
  <c r="J217"/>
  <c r="J213"/>
  <c r="K213" s="1"/>
  <c r="K212" s="1"/>
  <c r="J211"/>
  <c r="J205"/>
  <c r="K205" s="1"/>
  <c r="J204"/>
  <c r="J203"/>
  <c r="J210"/>
  <c r="J209"/>
  <c r="K209" s="1"/>
  <c r="J208"/>
  <c r="J207"/>
  <c r="J206"/>
  <c r="J196"/>
  <c r="K196" s="1"/>
  <c r="J200"/>
  <c r="J199"/>
  <c r="J198"/>
  <c r="K198" s="1"/>
  <c r="J197"/>
  <c r="K197" s="1"/>
  <c r="J188"/>
  <c r="J187"/>
  <c r="J186"/>
  <c r="K186" s="1"/>
  <c r="J185"/>
  <c r="K185" s="1"/>
  <c r="J195"/>
  <c r="J194"/>
  <c r="J193"/>
  <c r="K193" s="1"/>
  <c r="J192"/>
  <c r="K192" s="1"/>
  <c r="J191"/>
  <c r="J190"/>
  <c r="J189"/>
  <c r="K189" s="1"/>
  <c r="J182"/>
  <c r="J181"/>
  <c r="J180"/>
  <c r="J178"/>
  <c r="K178" s="1"/>
  <c r="J179"/>
  <c r="J177"/>
  <c r="J176"/>
  <c r="J175"/>
  <c r="K175" s="1"/>
  <c r="J174"/>
  <c r="J173"/>
  <c r="J172"/>
  <c r="J171"/>
  <c r="K171" s="1"/>
  <c r="J170"/>
  <c r="J169"/>
  <c r="J168"/>
  <c r="J153"/>
  <c r="J152"/>
  <c r="K152" s="1"/>
  <c r="J151"/>
  <c r="J150"/>
  <c r="K150" s="1"/>
  <c r="J149"/>
  <c r="J130"/>
  <c r="K130" s="1"/>
  <c r="J129"/>
  <c r="J128"/>
  <c r="K128" s="1"/>
  <c r="J127"/>
  <c r="J126"/>
  <c r="K126" s="1"/>
  <c r="J124"/>
  <c r="J123"/>
  <c r="K123" s="1"/>
  <c r="J122"/>
  <c r="J121"/>
  <c r="K121" s="1"/>
  <c r="J120"/>
  <c r="J119"/>
  <c r="K119" s="1"/>
  <c r="J118"/>
  <c r="J117"/>
  <c r="K117" s="1"/>
  <c r="J116"/>
  <c r="J115"/>
  <c r="K115" s="1"/>
  <c r="J114"/>
  <c r="J113"/>
  <c r="K113" s="1"/>
  <c r="J112"/>
  <c r="J111"/>
  <c r="K111" s="1"/>
  <c r="J146"/>
  <c r="J145"/>
  <c r="K145" s="1"/>
  <c r="J144"/>
  <c r="J143"/>
  <c r="K143" s="1"/>
  <c r="J142"/>
  <c r="J141"/>
  <c r="K141" s="1"/>
  <c r="J140"/>
  <c r="J139"/>
  <c r="K139" s="1"/>
  <c r="J137"/>
  <c r="J138"/>
  <c r="K138" s="1"/>
  <c r="J136"/>
  <c r="J135"/>
  <c r="K135" s="1"/>
  <c r="J161"/>
  <c r="J160"/>
  <c r="K160" s="1"/>
  <c r="J159"/>
  <c r="J158"/>
  <c r="K158" s="1"/>
  <c r="J156"/>
  <c r="J155"/>
  <c r="K155" s="1"/>
  <c r="J154"/>
  <c r="J134"/>
  <c r="K134" s="1"/>
  <c r="J133"/>
  <c r="J132"/>
  <c r="K132" s="1"/>
  <c r="J131"/>
  <c r="J162"/>
  <c r="K162" s="1"/>
  <c r="J109"/>
  <c r="J148"/>
  <c r="K148" s="1"/>
  <c r="J147"/>
  <c r="J108"/>
  <c r="K108" s="1"/>
  <c r="J110"/>
  <c r="J165"/>
  <c r="K165" s="1"/>
  <c r="K164" s="1"/>
  <c r="J157"/>
  <c r="J125"/>
  <c r="K125" s="1"/>
  <c r="J91"/>
  <c r="J100"/>
  <c r="K100" s="1"/>
  <c r="J104"/>
  <c r="J102"/>
  <c r="J101"/>
  <c r="J90"/>
  <c r="K90" s="1"/>
  <c r="J89"/>
  <c r="J88"/>
  <c r="J87"/>
  <c r="J86"/>
  <c r="K86" s="1"/>
  <c r="J85"/>
  <c r="J84"/>
  <c r="J83"/>
  <c r="J96"/>
  <c r="K96" s="1"/>
  <c r="J98"/>
  <c r="J97"/>
  <c r="J103"/>
  <c r="J95"/>
  <c r="K95" s="1"/>
  <c r="J94"/>
  <c r="J99"/>
  <c r="J93"/>
  <c r="J92"/>
  <c r="K92" s="1"/>
  <c r="J106"/>
  <c r="J105"/>
  <c r="J81"/>
  <c r="K81" s="1"/>
  <c r="J80"/>
  <c r="K80" s="1"/>
  <c r="J75"/>
  <c r="J74"/>
  <c r="J72"/>
  <c r="K72" s="1"/>
  <c r="J71"/>
  <c r="K71" s="1"/>
  <c r="J73"/>
  <c r="J77"/>
  <c r="J76"/>
  <c r="K76" s="1"/>
  <c r="J79"/>
  <c r="K79" s="1"/>
  <c r="J78"/>
  <c r="J69"/>
  <c r="J68"/>
  <c r="K68" s="1"/>
  <c r="J67"/>
  <c r="J66"/>
  <c r="J64"/>
  <c r="K64" s="1"/>
  <c r="J63"/>
  <c r="J51"/>
  <c r="K51" s="1"/>
  <c r="J54"/>
  <c r="J55"/>
  <c r="J59"/>
  <c r="J61"/>
  <c r="K61" s="1"/>
  <c r="J53"/>
  <c r="J52"/>
  <c r="J58"/>
  <c r="J57"/>
  <c r="K57" s="1"/>
  <c r="J56"/>
  <c r="J60"/>
  <c r="J46"/>
  <c r="K46" s="1"/>
  <c r="J42"/>
  <c r="K42" s="1"/>
  <c r="J45"/>
  <c r="J44"/>
  <c r="J43"/>
  <c r="K43" s="1"/>
  <c r="J41"/>
  <c r="K41" s="1"/>
  <c r="J37"/>
  <c r="J40"/>
  <c r="J39"/>
  <c r="K39" s="1"/>
  <c r="J38"/>
  <c r="K38" s="1"/>
  <c r="J47"/>
  <c r="J35"/>
  <c r="J34"/>
  <c r="K34" s="1"/>
  <c r="J33"/>
  <c r="K33" s="1"/>
  <c r="J31"/>
  <c r="J32"/>
  <c r="J36"/>
  <c r="K36" s="1"/>
  <c r="J48"/>
  <c r="K48" s="1"/>
  <c r="J29"/>
  <c r="J22"/>
  <c r="K22" s="1"/>
  <c r="J21"/>
  <c r="J20"/>
  <c r="K20" s="1"/>
  <c r="J19"/>
  <c r="J18"/>
  <c r="K18" s="1"/>
  <c r="J26"/>
  <c r="J24"/>
  <c r="K24" s="1"/>
  <c r="J23"/>
  <c r="J13"/>
  <c r="K13" s="1"/>
  <c r="J12"/>
  <c r="J25"/>
  <c r="K25" s="1"/>
  <c r="J17"/>
  <c r="J16"/>
  <c r="K16" s="1"/>
  <c r="J15"/>
  <c r="J14"/>
  <c r="K14" s="1"/>
  <c r="J11"/>
  <c r="J308"/>
  <c r="J307"/>
  <c r="K307" s="1"/>
  <c r="I307"/>
  <c r="I312"/>
  <c r="I311"/>
  <c r="I299"/>
  <c r="I298"/>
  <c r="I294"/>
  <c r="I304"/>
  <c r="I297"/>
  <c r="I293"/>
  <c r="I295"/>
  <c r="I292"/>
  <c r="I303"/>
  <c r="I296"/>
  <c r="I300"/>
  <c r="I302"/>
  <c r="I301"/>
  <c r="I286"/>
  <c r="I290"/>
  <c r="I289"/>
  <c r="I288"/>
  <c r="I285"/>
  <c r="I282"/>
  <c r="I281"/>
  <c r="I280"/>
  <c r="I287"/>
  <c r="I284"/>
  <c r="I283"/>
  <c r="I277"/>
  <c r="I259"/>
  <c r="I258"/>
  <c r="I260"/>
  <c r="I256"/>
  <c r="I255"/>
  <c r="I257"/>
  <c r="I276"/>
  <c r="I250"/>
  <c r="I252"/>
  <c r="I251"/>
  <c r="I254"/>
  <c r="I265"/>
  <c r="I264"/>
  <c r="I263"/>
  <c r="I262"/>
  <c r="I261"/>
  <c r="I266"/>
  <c r="I267"/>
  <c r="I278"/>
  <c r="I275"/>
  <c r="I274"/>
  <c r="I273"/>
  <c r="I272"/>
  <c r="I271"/>
  <c r="I269"/>
  <c r="I268"/>
  <c r="I253"/>
  <c r="I270"/>
  <c r="I248"/>
  <c r="I247" s="1"/>
  <c r="I246"/>
  <c r="I245" s="1"/>
  <c r="I243"/>
  <c r="I244"/>
  <c r="I238"/>
  <c r="I234"/>
  <c r="I236"/>
  <c r="I235"/>
  <c r="I239"/>
  <c r="I240"/>
  <c r="I241"/>
  <c r="I237"/>
  <c r="I227"/>
  <c r="I226"/>
  <c r="I230"/>
  <c r="I228"/>
  <c r="I229"/>
  <c r="I231"/>
  <c r="I224"/>
  <c r="I223"/>
  <c r="I220"/>
  <c r="I216"/>
  <c r="I218"/>
  <c r="I219"/>
  <c r="I215"/>
  <c r="I217"/>
  <c r="I213"/>
  <c r="I212" s="1"/>
  <c r="I211"/>
  <c r="I205"/>
  <c r="I204"/>
  <c r="I203"/>
  <c r="I210"/>
  <c r="I209"/>
  <c r="I208"/>
  <c r="I207"/>
  <c r="I206"/>
  <c r="I196"/>
  <c r="I200"/>
  <c r="I199"/>
  <c r="I198"/>
  <c r="I197"/>
  <c r="I188"/>
  <c r="I187"/>
  <c r="I186"/>
  <c r="I185"/>
  <c r="I195"/>
  <c r="I194"/>
  <c r="I193"/>
  <c r="I192"/>
  <c r="I191"/>
  <c r="I190"/>
  <c r="I189"/>
  <c r="I182"/>
  <c r="I181"/>
  <c r="I180"/>
  <c r="I178"/>
  <c r="I179"/>
  <c r="I177"/>
  <c r="I176"/>
  <c r="I175"/>
  <c r="I174"/>
  <c r="I173"/>
  <c r="I172"/>
  <c r="I171"/>
  <c r="I170"/>
  <c r="I169"/>
  <c r="I168"/>
  <c r="I153"/>
  <c r="I152"/>
  <c r="I151"/>
  <c r="I150"/>
  <c r="I149"/>
  <c r="I130"/>
  <c r="I129"/>
  <c r="I128"/>
  <c r="I127"/>
  <c r="I126"/>
  <c r="I124"/>
  <c r="I123"/>
  <c r="I122"/>
  <c r="I121"/>
  <c r="I120"/>
  <c r="I119"/>
  <c r="I118"/>
  <c r="I117"/>
  <c r="I116"/>
  <c r="I115"/>
  <c r="I114"/>
  <c r="I113"/>
  <c r="I112"/>
  <c r="I111"/>
  <c r="I146"/>
  <c r="I145"/>
  <c r="I144"/>
  <c r="I143"/>
  <c r="I142"/>
  <c r="I141"/>
  <c r="I140"/>
  <c r="I139"/>
  <c r="I137"/>
  <c r="I138"/>
  <c r="I136"/>
  <c r="I135"/>
  <c r="I161"/>
  <c r="I160"/>
  <c r="I159"/>
  <c r="I158"/>
  <c r="I156"/>
  <c r="I155"/>
  <c r="I154"/>
  <c r="I134"/>
  <c r="I133"/>
  <c r="I132"/>
  <c r="I131"/>
  <c r="I162"/>
  <c r="I109"/>
  <c r="I148"/>
  <c r="I147"/>
  <c r="I108"/>
  <c r="I110"/>
  <c r="I165"/>
  <c r="I164" s="1"/>
  <c r="I157"/>
  <c r="I125"/>
  <c r="I91"/>
  <c r="I100"/>
  <c r="I104"/>
  <c r="I102"/>
  <c r="I101"/>
  <c r="I90"/>
  <c r="I89"/>
  <c r="I88"/>
  <c r="I87"/>
  <c r="I86"/>
  <c r="I85"/>
  <c r="I84"/>
  <c r="I83"/>
  <c r="I96"/>
  <c r="I98"/>
  <c r="I97"/>
  <c r="I103"/>
  <c r="I95"/>
  <c r="I94"/>
  <c r="I99"/>
  <c r="I93"/>
  <c r="I92"/>
  <c r="I106"/>
  <c r="I105"/>
  <c r="I81"/>
  <c r="I80"/>
  <c r="I75"/>
  <c r="I74"/>
  <c r="I72"/>
  <c r="I71"/>
  <c r="I73"/>
  <c r="I77"/>
  <c r="I76"/>
  <c r="I79"/>
  <c r="I78"/>
  <c r="I69"/>
  <c r="I68"/>
  <c r="I67"/>
  <c r="I66"/>
  <c r="I64"/>
  <c r="I63"/>
  <c r="I51"/>
  <c r="I54"/>
  <c r="I55"/>
  <c r="I59"/>
  <c r="I61"/>
  <c r="I53"/>
  <c r="I52"/>
  <c r="I58"/>
  <c r="I57"/>
  <c r="I56"/>
  <c r="I60"/>
  <c r="I46"/>
  <c r="I42"/>
  <c r="I45"/>
  <c r="I44"/>
  <c r="I43"/>
  <c r="I41"/>
  <c r="I37"/>
  <c r="I40"/>
  <c r="I39"/>
  <c r="I38"/>
  <c r="I47"/>
  <c r="I35"/>
  <c r="I34"/>
  <c r="I33"/>
  <c r="I31"/>
  <c r="I32"/>
  <c r="I36"/>
  <c r="I48"/>
  <c r="I29"/>
  <c r="I28" s="1"/>
  <c r="I22"/>
  <c r="I21"/>
  <c r="I20"/>
  <c r="I19"/>
  <c r="I18"/>
  <c r="I26"/>
  <c r="I24"/>
  <c r="I23"/>
  <c r="I13"/>
  <c r="I12"/>
  <c r="I25"/>
  <c r="I17"/>
  <c r="I16"/>
  <c r="I15"/>
  <c r="I14"/>
  <c r="I11"/>
  <c r="I308"/>
  <c r="G308"/>
  <c r="G307"/>
  <c r="G312"/>
  <c r="G311"/>
  <c r="G299"/>
  <c r="G298"/>
  <c r="G294"/>
  <c r="G304"/>
  <c r="G297"/>
  <c r="G293"/>
  <c r="G295"/>
  <c r="G292"/>
  <c r="G303"/>
  <c r="G296"/>
  <c r="G300"/>
  <c r="G302"/>
  <c r="G301"/>
  <c r="G286"/>
  <c r="G290"/>
  <c r="G289"/>
  <c r="G288"/>
  <c r="G285"/>
  <c r="G282"/>
  <c r="G281"/>
  <c r="G280"/>
  <c r="G287"/>
  <c r="G284"/>
  <c r="G283"/>
  <c r="G277"/>
  <c r="G259"/>
  <c r="G258"/>
  <c r="G260"/>
  <c r="G256"/>
  <c r="G255"/>
  <c r="G257"/>
  <c r="G276"/>
  <c r="G250"/>
  <c r="G252"/>
  <c r="G251"/>
  <c r="G254"/>
  <c r="G265"/>
  <c r="G264"/>
  <c r="G263"/>
  <c r="G262"/>
  <c r="G261"/>
  <c r="G266"/>
  <c r="G267"/>
  <c r="G278"/>
  <c r="G275"/>
  <c r="G274"/>
  <c r="G273"/>
  <c r="G272"/>
  <c r="G271"/>
  <c r="G269"/>
  <c r="G268"/>
  <c r="G253"/>
  <c r="G270"/>
  <c r="G248"/>
  <c r="G247" s="1"/>
  <c r="G246"/>
  <c r="G245" s="1"/>
  <c r="G243"/>
  <c r="G244"/>
  <c r="G238"/>
  <c r="G234"/>
  <c r="G236"/>
  <c r="G235"/>
  <c r="G239"/>
  <c r="G240"/>
  <c r="G241"/>
  <c r="G237"/>
  <c r="G227"/>
  <c r="G226"/>
  <c r="G230"/>
  <c r="G228"/>
  <c r="G229"/>
  <c r="G231"/>
  <c r="G224"/>
  <c r="G223"/>
  <c r="G220"/>
  <c r="G216"/>
  <c r="G218"/>
  <c r="G219"/>
  <c r="G215"/>
  <c r="G217"/>
  <c r="G213"/>
  <c r="G212" s="1"/>
  <c r="G211"/>
  <c r="G205"/>
  <c r="G204"/>
  <c r="G203"/>
  <c r="G210"/>
  <c r="G209"/>
  <c r="G208"/>
  <c r="G207"/>
  <c r="G206"/>
  <c r="G196"/>
  <c r="G200"/>
  <c r="G199"/>
  <c r="G198"/>
  <c r="G197"/>
  <c r="G188"/>
  <c r="G187"/>
  <c r="G186"/>
  <c r="G185"/>
  <c r="G195"/>
  <c r="G194"/>
  <c r="G193"/>
  <c r="G192"/>
  <c r="G191"/>
  <c r="G190"/>
  <c r="G189"/>
  <c r="G182"/>
  <c r="G181"/>
  <c r="G180"/>
  <c r="G178"/>
  <c r="G179"/>
  <c r="G177"/>
  <c r="G176"/>
  <c r="G175"/>
  <c r="G174"/>
  <c r="G173"/>
  <c r="G172"/>
  <c r="G171"/>
  <c r="G170"/>
  <c r="G169"/>
  <c r="G168"/>
  <c r="G153"/>
  <c r="G152"/>
  <c r="G151"/>
  <c r="G150"/>
  <c r="G149"/>
  <c r="G130"/>
  <c r="G129"/>
  <c r="G128"/>
  <c r="G127"/>
  <c r="G126"/>
  <c r="G124"/>
  <c r="G123"/>
  <c r="G122"/>
  <c r="G121"/>
  <c r="G120"/>
  <c r="G119"/>
  <c r="G118"/>
  <c r="G117"/>
  <c r="G116"/>
  <c r="G115"/>
  <c r="G114"/>
  <c r="G113"/>
  <c r="G112"/>
  <c r="G111"/>
  <c r="G146"/>
  <c r="G145"/>
  <c r="G144"/>
  <c r="G143"/>
  <c r="G142"/>
  <c r="G141"/>
  <c r="G140"/>
  <c r="G139"/>
  <c r="G137"/>
  <c r="G138"/>
  <c r="G136"/>
  <c r="G135"/>
  <c r="G161"/>
  <c r="G160"/>
  <c r="G159"/>
  <c r="G158"/>
  <c r="G156"/>
  <c r="G155"/>
  <c r="G154"/>
  <c r="G134"/>
  <c r="G133"/>
  <c r="G132"/>
  <c r="G131"/>
  <c r="G162"/>
  <c r="G109"/>
  <c r="G148"/>
  <c r="G147"/>
  <c r="G108"/>
  <c r="G110"/>
  <c r="G165"/>
  <c r="G164" s="1"/>
  <c r="G157"/>
  <c r="G125"/>
  <c r="G91"/>
  <c r="G100"/>
  <c r="G104"/>
  <c r="G102"/>
  <c r="G101"/>
  <c r="G90"/>
  <c r="G89"/>
  <c r="G88"/>
  <c r="G87"/>
  <c r="G86"/>
  <c r="G85"/>
  <c r="G84"/>
  <c r="G83"/>
  <c r="G96"/>
  <c r="G98"/>
  <c r="G97"/>
  <c r="G103"/>
  <c r="G95"/>
  <c r="G94"/>
  <c r="G99"/>
  <c r="G93"/>
  <c r="G92"/>
  <c r="G106"/>
  <c r="G105"/>
  <c r="G81"/>
  <c r="G80"/>
  <c r="G75"/>
  <c r="G74"/>
  <c r="G72"/>
  <c r="G71"/>
  <c r="G73"/>
  <c r="G77"/>
  <c r="G76"/>
  <c r="G79"/>
  <c r="G78"/>
  <c r="G69"/>
  <c r="G68"/>
  <c r="G67"/>
  <c r="G66"/>
  <c r="G64"/>
  <c r="G63"/>
  <c r="G51"/>
  <c r="G54"/>
  <c r="G55"/>
  <c r="G59"/>
  <c r="G61"/>
  <c r="G53"/>
  <c r="G52"/>
  <c r="G58"/>
  <c r="G57"/>
  <c r="G56"/>
  <c r="G60"/>
  <c r="G46"/>
  <c r="G42"/>
  <c r="G45"/>
  <c r="G44"/>
  <c r="G43"/>
  <c r="G41"/>
  <c r="G37"/>
  <c r="G40"/>
  <c r="G39"/>
  <c r="G38"/>
  <c r="G47"/>
  <c r="G35"/>
  <c r="G34"/>
  <c r="G33"/>
  <c r="G31"/>
  <c r="G32"/>
  <c r="G36"/>
  <c r="G48"/>
  <c r="G29"/>
  <c r="G28" s="1"/>
  <c r="G22"/>
  <c r="G21"/>
  <c r="G20"/>
  <c r="G18"/>
  <c r="G26"/>
  <c r="G24"/>
  <c r="G23"/>
  <c r="G13"/>
  <c r="G12"/>
  <c r="G25"/>
  <c r="G17"/>
  <c r="G16"/>
  <c r="G15"/>
  <c r="G14"/>
  <c r="G11"/>
  <c r="G62" l="1"/>
  <c r="G50"/>
  <c r="I62"/>
  <c r="I222"/>
  <c r="G70"/>
  <c r="G184"/>
  <c r="I70"/>
  <c r="I50"/>
  <c r="G10"/>
  <c r="G30"/>
  <c r="G65"/>
  <c r="I10"/>
  <c r="I30"/>
  <c r="I65"/>
  <c r="G107"/>
  <c r="G167"/>
  <c r="G202"/>
  <c r="G291"/>
  <c r="I107"/>
  <c r="I167"/>
  <c r="I202"/>
  <c r="I291"/>
  <c r="G82"/>
  <c r="G249"/>
  <c r="I82"/>
  <c r="I249"/>
  <c r="I184"/>
  <c r="G222"/>
  <c r="G306"/>
  <c r="G225"/>
  <c r="G242"/>
  <c r="G279"/>
  <c r="G310"/>
  <c r="I242"/>
  <c r="I279"/>
  <c r="I310"/>
  <c r="G233"/>
  <c r="I233"/>
  <c r="I225"/>
  <c r="G214"/>
  <c r="I214"/>
  <c r="I306"/>
  <c r="K11"/>
  <c r="K17"/>
  <c r="K23"/>
  <c r="K19"/>
  <c r="K29"/>
  <c r="K28" s="1"/>
  <c r="K31"/>
  <c r="K47"/>
  <c r="K37"/>
  <c r="K45"/>
  <c r="K56"/>
  <c r="K53"/>
  <c r="K54"/>
  <c r="K66"/>
  <c r="K78"/>
  <c r="K73"/>
  <c r="K75"/>
  <c r="K106"/>
  <c r="K94"/>
  <c r="K98"/>
  <c r="K85"/>
  <c r="K89"/>
  <c r="K104"/>
  <c r="K157"/>
  <c r="K147"/>
  <c r="K131"/>
  <c r="K154"/>
  <c r="K159"/>
  <c r="K136"/>
  <c r="K140"/>
  <c r="K144"/>
  <c r="K112"/>
  <c r="K116"/>
  <c r="K120"/>
  <c r="K124"/>
  <c r="K129"/>
  <c r="K151"/>
  <c r="K169"/>
  <c r="K173"/>
  <c r="K177"/>
  <c r="K181"/>
  <c r="K191"/>
  <c r="K195"/>
  <c r="K188"/>
  <c r="K200"/>
  <c r="K208"/>
  <c r="K204"/>
  <c r="K217"/>
  <c r="K216"/>
  <c r="K231"/>
  <c r="K226"/>
  <c r="K240"/>
  <c r="K234"/>
  <c r="K246"/>
  <c r="K245" s="1"/>
  <c r="K268"/>
  <c r="K273"/>
  <c r="K267"/>
  <c r="K263"/>
  <c r="K251"/>
  <c r="K257"/>
  <c r="K258"/>
  <c r="K284"/>
  <c r="K282"/>
  <c r="K290"/>
  <c r="K300"/>
  <c r="K295"/>
  <c r="K294"/>
  <c r="K308"/>
  <c r="K306" s="1"/>
  <c r="K32"/>
  <c r="K35"/>
  <c r="K40"/>
  <c r="K44"/>
  <c r="K60"/>
  <c r="K52"/>
  <c r="K55"/>
  <c r="K69"/>
  <c r="K77"/>
  <c r="K74"/>
  <c r="K105"/>
  <c r="K99"/>
  <c r="K97"/>
  <c r="K84"/>
  <c r="K88"/>
  <c r="K102"/>
  <c r="K168"/>
  <c r="K172"/>
  <c r="K176"/>
  <c r="K180"/>
  <c r="K190"/>
  <c r="K194"/>
  <c r="K187"/>
  <c r="K199"/>
  <c r="K207"/>
  <c r="K203"/>
  <c r="K218"/>
  <c r="K224"/>
  <c r="K241"/>
  <c r="K236"/>
  <c r="K243"/>
  <c r="K242" s="1"/>
  <c r="K253"/>
  <c r="K272"/>
  <c r="K278"/>
  <c r="K262"/>
  <c r="K254"/>
  <c r="K276"/>
  <c r="K260"/>
  <c r="K283"/>
  <c r="K281"/>
  <c r="K289"/>
  <c r="K311"/>
  <c r="K310" s="1"/>
  <c r="K15"/>
  <c r="K12"/>
  <c r="K26"/>
  <c r="K21"/>
  <c r="K58"/>
  <c r="K59"/>
  <c r="K63"/>
  <c r="K62" s="1"/>
  <c r="K93"/>
  <c r="K103"/>
  <c r="K83"/>
  <c r="K87"/>
  <c r="K101"/>
  <c r="K91"/>
  <c r="K110"/>
  <c r="K109"/>
  <c r="K133"/>
  <c r="K156"/>
  <c r="K161"/>
  <c r="K137"/>
  <c r="K142"/>
  <c r="K146"/>
  <c r="K114"/>
  <c r="K118"/>
  <c r="K122"/>
  <c r="K127"/>
  <c r="K149"/>
  <c r="K153"/>
  <c r="K206"/>
  <c r="K210"/>
  <c r="K211"/>
  <c r="K223"/>
  <c r="K228"/>
  <c r="K280"/>
  <c r="K288"/>
  <c r="K301"/>
  <c r="K303"/>
  <c r="K297"/>
  <c r="K299"/>
  <c r="K67"/>
  <c r="K170"/>
  <c r="K174"/>
  <c r="K179"/>
  <c r="K182"/>
  <c r="K215"/>
  <c r="K220"/>
  <c r="K239"/>
  <c r="K238"/>
  <c r="K249" l="1"/>
  <c r="G313"/>
  <c r="H313"/>
  <c r="K222"/>
  <c r="K279"/>
  <c r="K291"/>
  <c r="K214"/>
  <c r="K184"/>
  <c r="K225"/>
  <c r="K233"/>
  <c r="K167"/>
  <c r="K202"/>
  <c r="K107"/>
  <c r="K82"/>
  <c r="K50"/>
  <c r="K70"/>
  <c r="K30"/>
  <c r="K65"/>
  <c r="K10"/>
  <c r="J313" l="1"/>
</calcChain>
</file>

<file path=xl/sharedStrings.xml><?xml version="1.0" encoding="utf-8"?>
<sst xmlns="http://schemas.openxmlformats.org/spreadsheetml/2006/main" count="1153" uniqueCount="882">
  <si>
    <t>QUANT.</t>
  </si>
  <si>
    <t>SERVIÇOS INICIAIS OU PRELIMINARES</t>
  </si>
  <si>
    <t>Taxa do CREA - ART de obras acima de 15.000,00</t>
  </si>
  <si>
    <t>Instalação provisória de força, c/ eletroduto 25mm (3/4).</t>
  </si>
  <si>
    <t>Instalação provisória de luz, c/ eletroduto 20mm (1/2).</t>
  </si>
  <si>
    <t>Instalação provisória de água c/tubo PVC e registro de esfera 25mm (3/4)".</t>
  </si>
  <si>
    <t>Instalação provisória de água c/tubo PVC e torneira 20mm (1/2)"</t>
  </si>
  <si>
    <t>01040104-UFMA</t>
  </si>
  <si>
    <t>Mobilização - Bacabal, Pedreira, Chapadinha e Codó.</t>
  </si>
  <si>
    <t>Tapume em chapa galvanizada (26 GSG espessura 0,55mm), altura 2m, c/estrutura em peças de madeira (3x3)" a cada 2,00m; contraventamento horizontal (inferior e superior) c/peça de madeira (2x2)".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</si>
  <si>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</si>
  <si>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>Fossa Séptica em alvenaria de bloco ceramico seis furos, esp. 9,00 cm, med. (2,00X1,00X1,20)m; (útil) incluindo fundo em lastro de concreto esp. 5cm, tampa em concreto 20 MPa, armação, revestimento interno c/chapisco 1/4 e reboco 1/6, (cimento e areia), tubulação de esgoto (40 e 100)mm, p/interligação ao container, carga, transporte e reaterro ao final da obra, p/conjunto sanitário de 20 operários.</t>
  </si>
  <si>
    <t>Sumidouro anaeróbio em alvenaria de bloco ceramico seis furos, esp. 19cm, Ø 2,50m; altura 2,5m; incluindo lastro de brita nofundo e lateral, tampa em concreto 20 MPa, armação, tubulação de esgoto 100mm, p/interligação a fossa, carga, transporte e reaterro ao final da obra, p/conjunto sanitário de 20 operários.</t>
  </si>
  <si>
    <t>Levantamento planialtimétrico e cadastral de áreas urbanas ou suburbanas, (maior que 2.00.00 até 25.00.00) HA.</t>
  </si>
  <si>
    <t>Execução de escritório em canteiro de obra em alvenaria, não incluso mobiliário e equipamentos.AF_02/2016</t>
  </si>
  <si>
    <t>Execução de almoxarifado em canteiro de obra em alvenaria, incluso prateleiras. Af_02/2016</t>
  </si>
  <si>
    <t>Execução de refeitório em canteiro de obra em alvenaria, não incluso mobiliário e equipamentos. Af_02/2016</t>
  </si>
  <si>
    <t>Execução de sanitário e vestiário em canteiro de obra em alvenaria, não incluso mobiliário. Af_02/2016</t>
  </si>
  <si>
    <t>Execução de depósito em canteiro de obra em chapa de madeira compensada, não incluso mobiliário. Af_04/2016</t>
  </si>
  <si>
    <t>ADMINISTRAÇÃO LOCAL</t>
  </si>
  <si>
    <t>Administração Local</t>
  </si>
  <si>
    <t>DEMOLIÇÕES E RETIRADAS</t>
  </si>
  <si>
    <t>Remoção de pintura oleo ou esmalte</t>
  </si>
  <si>
    <t>Remoção/desmontagem de Estrutura Metálica</t>
  </si>
  <si>
    <t>Demolição manual de alvenaria de bloco furado, s/reaproveitamento; Af.12/17.</t>
  </si>
  <si>
    <t>Demolição mecanizada de concreto simples, c/martelete, s/ reaproveitamento.</t>
  </si>
  <si>
    <t>Demolição mecanizada de calçada, piso korodur/ceramico, inclusive contrapiso, c/uso de martelete, espessura até 5cm.</t>
  </si>
  <si>
    <t>Demolição manual de argamassas, s/reaproveitamento; Af.12/17.</t>
  </si>
  <si>
    <t>Demolição mecanizada de revestimento cerâmico, c/ martelete, s/reaproveitamento; Af.12/17. (Parede)</t>
  </si>
  <si>
    <t>Remoção manual de forros de drywall, PVC e fibromineral, com reaproveitamento.</t>
  </si>
  <si>
    <t>Remoção manual de portas, s/reaproveitamento; Af.12/17.</t>
  </si>
  <si>
    <t>Remoção manual de esquadrias de madeira inclusive forramento, com reaproveitamento.</t>
  </si>
  <si>
    <t>Remoção manual de janelas, s/reaproveitamento.</t>
  </si>
  <si>
    <t>Remoção manual de telhas, de fibrocimento, metálica e cerâmica, s/reaproveitamento; Af. 12/17.</t>
  </si>
  <si>
    <t>Remoção manual de interruptores/tomadas elétricas, s/reaproveitamento; Af. 12/17.</t>
  </si>
  <si>
    <t>Remoção manual de tubulações (tubos e conexões) de água fria, s/reaproveitamento; Af.12/17.</t>
  </si>
  <si>
    <t>Remoção manual de louças, s/reaproveitamento; Af.12/17.</t>
  </si>
  <si>
    <t>Remoção manual de acessórios, s/reaproveitamento; Af.12/17.</t>
  </si>
  <si>
    <t>Remoção manual de luminárias, s/reaproveitamento; Af.12/17.</t>
  </si>
  <si>
    <t>Remoção manual de metais sanitários, s/reaproveitamento; Af.12/17.</t>
  </si>
  <si>
    <t>SERVIÇOS EM CONCRETO</t>
  </si>
  <si>
    <t>Lançamento/aplicação manual de concreto em fundações.</t>
  </si>
  <si>
    <t>Montagem e desmontagem de fôrma de pilares retangulares e estruturas similares c/área média das seções menor ou igual a 0,25 m², pé-direito simples, em chapa de madeira compensada resinada, seis utilizações; Af.12/15.</t>
  </si>
  <si>
    <t>Montagem e desmontagem de fôrma de viga, escoramento metálico, pé-direito simples, em chapa de madeira resinada, quatro utilizações;Af.12/15.</t>
  </si>
  <si>
    <t>Montagem e desmontagem de fôrma p/laje maciça c/área média menor ou igual a 20 m², pé-direito simples, em madeira serrada, quatro utilizações; Af. 12/15.</t>
  </si>
  <si>
    <t>Armação p/1,00m³ de concreto p/estrutura convencional de pilar/arranque, viga ou parede p/edificios utilizando aço CA-50.</t>
  </si>
  <si>
    <t>Armação p/1,00m³ de concreto p/estrutura convencional de laje p/edificios utilizando aço CA-50.</t>
  </si>
  <si>
    <t>Lançamento c/uso de baldes, adensamento e acabamento de concreto em estruturas; Af. 12/15.</t>
  </si>
  <si>
    <t>Concreto fck 30 MPa., traço 1:2,1:2,5 (cimento/ areia média/ brita 1), preparo mecânico em betoneira 600 l; Af. 07/16.</t>
  </si>
  <si>
    <t>Fabricação, montagem e desmontagem de fôrma p/bloco de coroamento, em madeira serrada, espes. 25 mm, 4 utilizações; Af.06/17.</t>
  </si>
  <si>
    <t>Armação p/1,00m³ de concreto p/estrutura convencional de bloco, viga baldrame e sapatas p/edificios utilizando aço CA-50.</t>
  </si>
  <si>
    <t>Lastro de concreto magro, aplicado em blocos de coroamento ou sapatas, espessura de 3 cm; Af.08/17.</t>
  </si>
  <si>
    <t>ESTRUTURA METÁLICA</t>
  </si>
  <si>
    <t>Fabricação e montagem de estrutura metálica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</si>
  <si>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</si>
  <si>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ALVENARIA E DIVISÓRIAS</t>
  </si>
  <si>
    <t>Alvenaria de bloco ceramico seis furos (9x14x19)cm esp. 9cm, c/junta 20mm, assente c/argamassa de cimento e areia (1:5), preparo mecanico.</t>
  </si>
  <si>
    <t>Alvenaria de bloco de concreto estrutural ( 14X19X39) cm, esp. 14 cm, c/junta de 20mm, assente c/argamassa de cimento e areia (1:4), preparo mecanico.</t>
  </si>
  <si>
    <t>Alvenaria de bloco vazado de concreto - Padrão UFMA, (15X20X20)cm, assente c/argamassa de cimento e areia (1:4), preparo mecanico. formando junta de 20mm, c/acabamento boleado.</t>
  </si>
  <si>
    <t>Divisória em granito esp. 3,00cm, faces polidas (branco/cinza andorinha/corumba), assente c/argamassa de cimento e areia (1:4), arremate em cimento branco,s/ferragens.</t>
  </si>
  <si>
    <t>COBERTURA</t>
  </si>
  <si>
    <t>Rufo em fibrocimento p/telha ondulada esp. 6 mm, aba de 26 cm, incluso transporte vertical, exceto contrarrufo.</t>
  </si>
  <si>
    <t>Rufo de concreto aparente, 20 MPa, (0,40 x 0,05) m moldado in loco, incluindo forma e armação.</t>
  </si>
  <si>
    <t>Pingadeira de concreto aparente, 20 MPa, (0,25 x 0,05)m, moldada in loco, incluindo forma e armação.</t>
  </si>
  <si>
    <t>Pingadeira de concreto aparente, 20 MPa, (0,35 x 0,05)m, moldada in loco, incluindo forma e armação.</t>
  </si>
  <si>
    <t>Pintura imunizante para madeira utilizando óleo diesel queimado, duas demaos.</t>
  </si>
  <si>
    <t>Trama de madeira composta por ripas, caibros e terças p/cobertura cerâmica c/mais de duas águas, incluso transporte vertical; Af. 12/15.</t>
  </si>
  <si>
    <t>Trama de madeira composta por terças p/telhados c/até duas águas de telha ondulada de fibrocimento, metálica, plástica ou termoacústica, incluso transporte vertical; Af.12/15.</t>
  </si>
  <si>
    <t>Telhamento c/telha cerâmica capa-canal, tipo colonial, mais de 2 águas, incluso transporte vertical; Af. 06/16.</t>
  </si>
  <si>
    <t>Telhamento c/telha ondulada de fibrocimento espes. 6 mm, c/recobrimento lateral 1/4 de onda, p/telhado c/inclinação máxima 10°, até duas águas, incluso içamento; Af. 06/16.</t>
  </si>
  <si>
    <t>Cumeeira p/telha de fibrocimento ondulada espes. 6 mm, incluso acessórios de fixação e içamento; Af. 06/2016.</t>
  </si>
  <si>
    <t>Calha em chapa de alumínio espes.0,8mm; larg. 1,00m incluso transporte vertical.</t>
  </si>
  <si>
    <t>ESQUADRIAS</t>
  </si>
  <si>
    <t>Porta metálica tipo grade padrão UFMA , c/quadro e contraventamento vertical em barra chata (1 1/4X1/4)", espaçamento máximo 50cm; enchimento horizontal em barra de ferro laminado Ø 1/2", espaçamento máximo 12,5cm, cadeados 35mm e porta cadeados, assente na face interna do vão, c/argamassa de cimento e areia (1:3), preparo mecanico.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</si>
  <si>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</si>
  <si>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>Porta de PVC com estrutura e ferragens de alumínio (requadro, guia, travessa, batente, fechadura e dobradiça 3 1/2 x 3), largura 0,60m</t>
  </si>
  <si>
    <t>Ferragem p/porta de veneziana de alumínio uma folha (dobradiça de latão ( 3 x 2. 1/2 ), fechadura interna de embutir, parafusos, completa.</t>
  </si>
  <si>
    <t>38168D</t>
  </si>
  <si>
    <t>Puxador tubular reto duplo, em alumínio polido (Ø 1"x 400 mm), p/portas de madeira ou vidro.</t>
  </si>
  <si>
    <t>Vidro temperado incolor, espes. 8mm, fornecimento e instalação, inclusive massa de vedação.</t>
  </si>
  <si>
    <t>Vidro temperado incolor, espes. 10mm, fornecimento e instalação, inclusive massa de vedação.</t>
  </si>
  <si>
    <t>Dobradiça em latão, (3 x 2. ½)", esp. Entre (1,9 a 2) mm, c/anel e parafusos.</t>
  </si>
  <si>
    <t>Jogo de ferragens cromadas p/porta de vidro temperado, uma folha composto de dobradiças superior e inferior, trinco, fechadura, contra fechadura c/capuchinho, sem mola e puxador.</t>
  </si>
  <si>
    <t>Mola hidráulica de piso p/porta de vidro temperado.</t>
  </si>
  <si>
    <t>Vidro liso comum transparente, espessura 6mm</t>
  </si>
  <si>
    <t>Porta de madeira compensada lisa p/pintura, (0,60x210)m, esp. 3,5cm; incluso aduela , alizar, dobradiças e fechadura.</t>
  </si>
  <si>
    <t>Porta de madeira compensada lisa p/pintura, (0,70x210)m, esp. 3,5cm; incluso aduela , alizar, dobradiças e fechadura.</t>
  </si>
  <si>
    <t>Porta de madeira compensada lisa p/pintura, (0,80x210)m, esp. 3,5cm; incluso aduela , alizar, dobradiças e fechadura.</t>
  </si>
  <si>
    <t>Porta de madeira compensada lisa p/pintura, (0,90x210)m, esp. 3,5cm; incluso aduela , alizar, dobradiças e fechadura.</t>
  </si>
  <si>
    <t>Alizar / guarnição de (5,0x1,50)cm, p/porta (0,60x2,10)m fixado c/pregos, padrão médio - fornecimento e instalação; Af. 08/15.</t>
  </si>
  <si>
    <t>Alizar / guarnição de (5,00x1,50)cm, p/porta (0,70x2,10)m fixado c/pregos, padrão médio - fornecimento e instalação; Af. 08/15.</t>
  </si>
  <si>
    <t>Alizar / guarnição de (5,0x1,50)cm, p/porta (0,80x2,10)m fixado c/pregos, padrão médio - fornecimento e instalação; Af. 08/15.</t>
  </si>
  <si>
    <t>Alizar / guarnição de (5,00x1,50)cm p/porta (0,90x2,10)m fixado c/pregos, padrão médio - fornecimento e instalação; Af. 08/15.</t>
  </si>
  <si>
    <t>Fechadura de embutir c/cilindro, externa, completa, acabamento padrão médio, incluso execução de furo - fornecimento e instalação; Af.08/15.</t>
  </si>
  <si>
    <t>Fechadura tipo tranqueta, p/sanitário, completa, acabamento padrão médio, incluso execução de furo - fornecimento e instalação; Af.08/15.</t>
  </si>
  <si>
    <t>Porta corta-fogo med. (90x210x4)cm , fornecimento e instalação; Af.08/15.</t>
  </si>
  <si>
    <t>Fechadura de embutir c/cilindro, interna, completa, acabamento padrão médio, incluso execução de furo - fornecimento e instalação; Af.08/15.</t>
  </si>
  <si>
    <t>Porta em alumínio de abrir, tipo veneziana, inclusive guarnição, fixação c/parafusos, fornecimento e instalação; Af. 08/15.</t>
  </si>
  <si>
    <t>INSTALAÇÕES ELÉTRICAS</t>
  </si>
  <si>
    <t>Eletrocalha perfurada em chapa de aço galvanizado # 22, tipo "U" sem tampa largura 100 mm x altura 50 mm, instalação superior com bucha, inclusive conexões</t>
  </si>
  <si>
    <t>Tomada 3P+T 30A/440V, fornecimento e instalação.</t>
  </si>
  <si>
    <t>Cubículo de disjunção composto por disjuntor de média tensão à vácuo do tipo MAF, classe de tensão 36 KV; corrente nominal 630 A, capacidade nominal de interrupção 500 MVA, com relé de abertura, relé de fechamento, motor elétrico com redutor para carregamento automático das molas; micro-switch para telesinalisar mola carregada, bloqueio mecânicos tipo KIRK; Relés de sobrecorrente do tipo URPE 7104(sistema de proteção indireta integrada, micro-processada- Proteção "ON BOARD"); contator mecânico de manobras; dispositivo de sinalização mecânica da intervenção dos relés de sobre corrente, com reset manual; Barramento de cobre tipo vergalhão de 3/8"; bornes concêntricos á pressão, isolador suporte 15 KV, interno, transformador de potencial 15 KV, tensão 13800/115 V e No-break 1000 VA.</t>
  </si>
  <si>
    <t>Quadro de distribuicao de energia de embutir, em chapa metalica, para 18 disjuntores termomagneticos monopolares, com barramento trifasico e neutro, fornecimento e instalacao</t>
  </si>
  <si>
    <t>Quadro de distribuição de energia de embutir, em chapa metálica, p/32 disjuntores termomagnéticos monopolares, c/barramento trifásico e neutro, fornecimento e instalação.</t>
  </si>
  <si>
    <t>Luminária para iluminação pública em LED, 240 watts, c/corpo em perfis de alumínio (20x40)mm e chapa de alumínio; difusor em alumínio extrudado; conjunto óptico de três módulos c/112 LEDs cada, SMD3030 CREE., inclusive braço e acessórios p/fixação em poste de concreto.</t>
  </si>
  <si>
    <t>Refletor (luminária industrial) em LED, 250 watts, c/corpo em perfis de alumínio (20x40)mm e chapa de alumínio; difusor em alumínio extrudado; conjunto óptico de quatro módulos c/64 LEDs cada, SMD3030 Lumiled Philips e lentes incorporadas.</t>
  </si>
  <si>
    <t>Quadro de distribuição de energia de embutir, em chapa metálica, p/12 disjuntores termomagnéticos monopolares, c/barramento trifásico e neutro, fornecimento e instalação.</t>
  </si>
  <si>
    <t>Fixação de tubos verticais de ppr diâmetros menores ou iguais a 40 mm com abraçadeira metálica rígida tipo d 1/2", fixada em perfilado em alvenaria. Af_05/2015</t>
  </si>
  <si>
    <t>Cabo de cobre flexível isolado, 4 mm², anti-chama (0,6/1,0) KV, p/circuitos e terminais - fornecimento e instalação; Af.12/15.</t>
  </si>
  <si>
    <t>Cabo de cobre flexível isolado, 6 mm², anti-chama (0,6/1,0) KV, p/circuitos e terminais - fornecimento e instalação; Af.12/15.</t>
  </si>
  <si>
    <t>Cabo de cobre flexível isolado,10 mm², anti-chama (0,6/1,0) KV, p/circuitos e terminais - fornecimento e instalação; Af.12/15.</t>
  </si>
  <si>
    <t>Cabo de cobre flexível isolado, 16 mm², anti-chama (0,6/1,0) KV, p/circuitos e terminais - fornecimento e instalação; Af.12/15.</t>
  </si>
  <si>
    <t>Interruptor simples (1 módulo), 10A/250V, c/suporte e placa -fornecimento e instalação; Af.12/15.</t>
  </si>
  <si>
    <t>Interruptor simples (1 módulo) c/interruptor paralelo (1 módulo), 10A/250V, suporte e placa - fornecimento e instalação; Af. 12/15.</t>
  </si>
  <si>
    <t>Interruptor simples (2 módulos), 10A/250V, c/suporte e placa -fornecimento e instalação; Af.12/15.</t>
  </si>
  <si>
    <t>Tomada média de embutir (1 módulo), 2p+t10 a, c/suporte e placa,fornecimento e instalação; af.12/15.</t>
  </si>
  <si>
    <t>Tomada média de embutir (1 módulo), 2P+T 20 A, c/suporte e placa, fornecimento e instalação; Af.12/15.</t>
  </si>
  <si>
    <t>Tomada baixa de embutir (2 módulos), 2p+t 10 a, incluindo suporte e placa - fornecimento e instalação. Af_12/2015</t>
  </si>
  <si>
    <t>Tomada média de embutir (2 módulos), 2P+T 20 A, c/suporte e placa, fornecimento e instalação; Af.12/15.</t>
  </si>
  <si>
    <t>Cabo de cobre flexível isolado, 25 mm², anti-chama (0,6/1,0) KV, p/distribuição - fornecimento e instalação; Af.12/15.</t>
  </si>
  <si>
    <t>Cabo de cobre flexível isolado, 35 mm², anti-chama (0,6/1,0) KV, p/distribuição - fornecimento e instalação; Af.12/15.</t>
  </si>
  <si>
    <t>Cabo de cobre nú, 35 mm².</t>
  </si>
  <si>
    <t>Cabo de cobre flexível isolado, 50 mm², anti-chama (0,6/1,0) KV, p/distribuição - fornecimento e instalação; Af.12/15.</t>
  </si>
  <si>
    <t>Cabo de cobre nú, 50 mm².</t>
  </si>
  <si>
    <t>Cabo de cobre flexível isolado, 70 mm², anti-chama (0,6/1,0) KV, p/distribuição - fornecimento e instalação; Af.12/15.</t>
  </si>
  <si>
    <t>Ponto de iluminação, c/eletroduto rígido soldável 25mm 3/4"), cabo c/isolação(0,6 a 1)Kv, caixa elétrica, rasgo, quebra e chumbamento.</t>
  </si>
  <si>
    <t>Ponto de força monofásico embutido na parede, c/eletroduto rígido soldável 25mm (3/4"), cabo 2,5mm², isolação (0,6 a 1)Kv, tomada 2P+T (20A/250V), caixa elétrica, quebra e chumbamento.</t>
  </si>
  <si>
    <t>Ponto de força monofásico embutido na parede, c/eletroduto rígido soldável 25mm (3/4"), cabo 2,5mm², isolação (0,6 a 1)Kv, tomada 2P+T (10A/250V), caixa elétrica, quebra e chumbamento.</t>
  </si>
  <si>
    <t>Ponto de força monofásico de embutir p/central mini-split, c/eletroduto PVC soldável 25mm, cabo flexivel isolação (0,6 a 1)Kv 4,00mm², tomada 2P+T 20A, tubulações de dreno e de saida de refrigeração chumbamento.</t>
  </si>
  <si>
    <t>Ponto de força monofásico de embutir até 4.000w, c/eletroduto PVC soldável 25mm, cabo flexivel isolação (0,6 a 1)Kv 4,00mm², tomada 2P+T 20A.</t>
  </si>
  <si>
    <t>Ponto de força trifásico de embutir até 4.000w, c/eletroduto PVC soldável 25mm, cabo flexivel isolação (0,6 a 1)Kv 4,00mm², tomada 3P+T 20A.</t>
  </si>
  <si>
    <t>Disjuntor monopolar DIN, corrente nominal 10A-fornecimento e instalação; Af.04/16.</t>
  </si>
  <si>
    <t>Disjuntor monopolar DIN, corrente nominal 16A-fornecimento e instalação; Af.04/16.</t>
  </si>
  <si>
    <t>Disjuntor monopolar DIN, corrente nominal 25A-fornecimento e instalação; Af.04/16.</t>
  </si>
  <si>
    <t>Disjuntor monopolar DIN, corrente nominal 32A-fornecimento e instalação; Af.04/16.</t>
  </si>
  <si>
    <t>Disjuntor monopolar DIN, corrente nominal 40A-fornecimento e instalação; Af.04/16.</t>
  </si>
  <si>
    <t>Disjuntor monopolar DIN, corrente nominal 50A-fornecimento e instalação; Af.04/16.</t>
  </si>
  <si>
    <t>Disjuntor tripolar DIN, corrente nominal 10A-fornecimento e instalação; Af.04/16.</t>
  </si>
  <si>
    <t>Disjuntor tripolar DIN, corrente nominal 16A-fornecimento e instalação; Af.04/16.</t>
  </si>
  <si>
    <t>Disjuntor tripolar DIN, corrente nominal 25A-fornecimento e instalação; Af.04/16.</t>
  </si>
  <si>
    <t>Disjuntor tripolar DIN, corrente nominal 32A-fornecimento e instalação; Af.04/16.</t>
  </si>
  <si>
    <t>Disjuntor tripolar DIN, corrente nominal 40A-fornecimento e instalação; Af.04/16.</t>
  </si>
  <si>
    <t>Disjuntor tripolar DIN, corrente nominal 50A-fornecimento e instalação; Af.04/16.</t>
  </si>
  <si>
    <t>Eletroduto rígido soldável na cor cinza, PVC, 20 mm, aparente, instalado em parede, fornecimento e instalação; inclusive conexões.</t>
  </si>
  <si>
    <t>Eletroduto rígido soldável na cor cinza, PVC, 25 mm, aparente, instalado em parede, fornecimento e instalação; inclusive conexões.</t>
  </si>
  <si>
    <t>Condulete de PVC, tipo B, p/eletroduto de PVC soldável DN 20/25/32mm, aparente.</t>
  </si>
  <si>
    <t>Condulete de PVC, tipo LL, p/eletroduto de PVC soldável DN 20/25/32mm, aparente.</t>
  </si>
  <si>
    <t>Condulete de PVC, tipo LB, p/eletroduto de PVC soldável DN 20/25/32mm, aparente.</t>
  </si>
  <si>
    <t>Condulete de PVC, tipo TB, p/eletroduto de PVC soldável DN 20/25/32mm, aparente.</t>
  </si>
  <si>
    <t>Condulete de PVC, tipo X, p/eletroduto de PVC soldável DN 20/25/32mm, aparente.</t>
  </si>
  <si>
    <t>Luminária de sobrepor tipo calha, aletada, c/lâmpadas tubulares T8 LED 2x(18/20) w, fornecimento e instalação.</t>
  </si>
  <si>
    <t>Luminária de sobrepor tipo calha, aletada, c/lâmpadas tubulares T8 LED 2x(9/10) w, fornecimento e instalação.</t>
  </si>
  <si>
    <t>97592U</t>
  </si>
  <si>
    <t>Luminária de sobrepor, tipo plafon, c/lâmpada LED, 12/13w, fornecimento e instalação; Af. 11/17.</t>
  </si>
  <si>
    <t>Substituição de lâmpada tubular T8 Led (9/10)W</t>
  </si>
  <si>
    <t>Substituição de lâmpada tubular T8 Led (18/20)W</t>
  </si>
  <si>
    <t>INSTALAÇÕES HIDRÁULICAS</t>
  </si>
  <si>
    <t>Tubo PVC soldável 25mm, instalado em ramal de distribuição de água - fornecimento e instalação, inclusive conexões.</t>
  </si>
  <si>
    <t>Tubo PVC soldável 25mm, instalado em prumada de água - fornecimento e instalação; inclusive conexões.</t>
  </si>
  <si>
    <t>Tubo PVC soldável 32mm, instalado em prumada de água - fornecimento e instalação, inclusive conexões.</t>
  </si>
  <si>
    <t>Tubo PVC soldável 40mm, instalado em prumada de água - fornecimento e instalação, inclusive conexões.</t>
  </si>
  <si>
    <t>Tubo PVC soldável 50mm, instalado em prumada de água - fornecimento e instalação, inclusive conexões.</t>
  </si>
  <si>
    <t>Tubo PVC soldável 60mm, instalado em prumada de água - fornecimento e instalação, inclusive conexões.</t>
  </si>
  <si>
    <t>Tubo PVC soldável 75mm, instalado em prumada de água - fornecimento e instalação, inclusive conexões.</t>
  </si>
  <si>
    <t>Tubo PVC soldável 85mm, instalado em prumada de água - fornecimento e instalação, inclusive conexões.</t>
  </si>
  <si>
    <t>Ponto de consumo terminal de água fria (subramal) c/tubulação de PVC, 20 mm, instalado em ramal de água, c/rasgo e chumbamento em alvenaria.</t>
  </si>
  <si>
    <t>Ponto de consumo terminal de água fria (subramal), tubulação PVC Ø 25mm, instalado em ramal de água, inclusos rasgo e chumbamento em alvenaria.</t>
  </si>
  <si>
    <t>Rasgo em alvenaria para ramais/ distribuição com diametros menores ou iguais a 40 mm. Af_05/2015</t>
  </si>
  <si>
    <t>Fixação de tubos verticais, Ø 100 mm c/abraçadeira metálica rígida tipo D 4".</t>
  </si>
  <si>
    <t>Rasgo em alvenaria para ramais/ distribuição com diâmetros maiores que 40 mm e menores ou iguais a 75 mm. Af_05/2015</t>
  </si>
  <si>
    <t>Escavação manual de vala, profundidade menor ou igual a 1,30 m; Af.03/16.</t>
  </si>
  <si>
    <t>Reaterro manual de vala e compactação mecanizada empregando soquete vibratório; Af.04/16.</t>
  </si>
  <si>
    <t>INSTALAÇÕES SANITÁRIAS</t>
  </si>
  <si>
    <t>Ponto sanitário Ø 40mm com escavação e reaterro-completo.</t>
  </si>
  <si>
    <t>Ponto sanitário Ø 50mm com escavação e reaterro-completo.</t>
  </si>
  <si>
    <t>Ponto sanitário Ø 100mm com escavação e reaterro-completo.</t>
  </si>
  <si>
    <t>Caixa de inspeção/ passagem/ retentora, em alvenaria de bloco estrutural med. (60x60x80)cm, revestimento interno de cimento/areia 1:3 e aditivo impermeabilizante, lastro e tampa de concerto .</t>
  </si>
  <si>
    <t>Caixa de inspeção/ passagem/ retentora, em alvenaria de bloco estrutural med. (100x100x100)cm, revestimento interno de cimento/areia 1:3 e aditivo impermeabilizante, lastro e tampa de concerto.</t>
  </si>
  <si>
    <t>Caixa sifonada PVC, (100 x 100 x 50) mm, fornecida e instalada em ramais de encaminhamento de água pluvial; Af.12/14.</t>
  </si>
  <si>
    <t>Caixa sifonada PVC, (150 x 150 x 50) mm, fornecida e instalada em ramais de encaminhamento de água pluvial; Af.12/14.</t>
  </si>
  <si>
    <t>Tubo PVC serie normal, esgoto predial 50 mm, fornecido e instalado em ramal de descarga ou ramal de esgoto sanitário, inclusive conexões.</t>
  </si>
  <si>
    <t>Tubo pvc, serie normal, esgoto predial, dn 100 mm, fornecido e instalado em ramal de descarga ou ramal de esgoto sanitário, inclusive conexões.</t>
  </si>
  <si>
    <t>Tubo PVC serie normal, esgoto predial 75 mm, fornecido e instalado em prumada ou ventilação de esgoto sanitário, inclusive conexões.</t>
  </si>
  <si>
    <t>Tubo PVC serie normal, esgoto predial 100 mm, fornecido e instalado em prumada ou ventilação de esgoto sanitário, inclusive conexões.</t>
  </si>
  <si>
    <t>Caixa de gordura pequena (capacidade 19 l), em PVC, Ø 0,3 m. Af.05/18.</t>
  </si>
  <si>
    <t>COMBATE A INCENDIO</t>
  </si>
  <si>
    <t>Placa de sinalização de segurança contra incêndio, fotoluminescente, retangular, (13 x 26) cm em PVC 2,00 mm; anti-chamas (símbolos, cores e pictogramas conf. NBR 13434).</t>
  </si>
  <si>
    <t>Placa de sinalização de segurança contra incêndio, fotoluminescente, quadrada (20 x 20) cm, em PVC 2,00mm, anti-chamas (símbolos, cores e pictogramas conforme NBR 13434).</t>
  </si>
  <si>
    <t>Placa de sinalização de segurança contra incêndio, fotoluminescente, quadrada (14 x 14) cm, em PVC 2,00mm, anti-chamas (símbolos, cores e pictogramas conforme NBR 13434).</t>
  </si>
  <si>
    <t>Placa de sinalização de segurança contra incêndio, fotoluminescente, retangular, (12 x 40) cm, em PVC 2,00mm, anti-chamas (símbolos, cores e pictogramas conforme NBR 13434).</t>
  </si>
  <si>
    <t>Placa de sinalização de segurança contra incêndio, alerta, fotoluminescente, triangular, base 30 cm, em PVC 2,00mm, anti-chamas (símbolos, cores e pictogramas conforme NBR 13434).</t>
  </si>
  <si>
    <t>Extintor de incêndio CO2, 6kg, inclusive fixação; sinalização em parede c/placa adesiva, e no piso c/pintura acrílica.</t>
  </si>
  <si>
    <t>Extintor de incêndio água pressurizada 10l, inclusive fixação; sinalização em parede c/placa adesiva, e no piso c/pintura acrílica.</t>
  </si>
  <si>
    <t>Extintor incendio tp po quimico 6kg, inclusive fixação; sinalização em parede c/placa adesiva, e no piso c/pintura acrílica.</t>
  </si>
  <si>
    <t>Luminária de emergência, 30 Leds, 2W, bateria de lítio c/autonomia de 6h, fornecimento e instalação; Af. 11/17.</t>
  </si>
  <si>
    <t>Ponto seco para voz e dados, incluindo tomada rj11/rj45, eletroduto pvc soldavel de 20mm, com caixa 4 x 2, rasgo.</t>
  </si>
  <si>
    <t>IMPERMEABILIZAÇÃO</t>
  </si>
  <si>
    <t>Impermeabilização de estruturas enterradas, c/tinta asfáltica, duas demãos.</t>
  </si>
  <si>
    <t>Chapisco c/argamassa de cimento e areia (1:3) e aditivo impermeabilizante, preparo em betoneira 400l,</t>
  </si>
  <si>
    <t>Impermeabilização de superfície c/manta asfáltica esp. 3mm, uma camada, inclusive aplicação de primer asfáltico; Af.06/18.</t>
  </si>
  <si>
    <t>Impermeabilização de superfície c/impermeabilizante semiflexível (bicomponentes), três demãos; Af.06/18.</t>
  </si>
  <si>
    <t>Impermeabilização de piso (camada de regularização), c/argamassa de cimento e areia (1:3) e aditivo impermeabilizante, preparo mecânico, espes. 2,00 cm; Af. 06/18.</t>
  </si>
  <si>
    <t>Piso cimentado/proteção mecanica, c/argamassa de cimento e areia média (1:3) e aditivo impermeabilizante, preparo mecanico, abamento rústico espes. 2,0cm.</t>
  </si>
  <si>
    <t>REVESTIMENTO DE TETO, PAREDE E PISO</t>
  </si>
  <si>
    <t>Revestimento de Teto</t>
  </si>
  <si>
    <t>Chapisco c/argamassa de cimento e areia (1:4) e emulsão polimérica p/chapisco rolado, preparo em betoneira 400l, aplicado em teto, c/rolo p/textura acrílica; Af. 06/14.</t>
  </si>
  <si>
    <t>Massa única (reboco paulista), p/recebimento de pintura, c/argamassa de cimento e areia (1:5), preparo em betoneira 400l, aplicada manualmente em teto, espessura 20mm, c/execução de taliscas.</t>
  </si>
  <si>
    <t>Revestimento de Parede</t>
  </si>
  <si>
    <t>Revestimento cerâmico p/paredes internas, esmaltado extra-PEI-III (mínimo), (33 x 45) cm, assente c/argamassa colante AC II, em ambientes c/área maior que 5 m².</t>
  </si>
  <si>
    <t>Massa única (reboco paulista), p/recebimento de pintura, c/argamassa de cimento e areia (1:5), preparo em betoneira 400l, aplicada manualmente em paredes internas, espessura 20mm, c/ execução de taliscas.</t>
  </si>
  <si>
    <t>Emboço p/recebimento de cerâmica, c/argamassa de cimento e areia (1:5), preparo mecânico em betoneira 400l, aplicado manualmente em paredes internas de ambientes c/área superior a 10m2, espessura 20mm, c/execução de taliscas; Af.06/2014.</t>
  </si>
  <si>
    <t>Reboco ou massa única c/argamassa de cimento e areia (1:5), preparo mecânico em betoneira 400 l, aplicada manualmente em fachada c/vãos, espessura 25 mm, c/execução de taliscas.</t>
  </si>
  <si>
    <t>Chapisco c/argamassa de cimento e areia (1:3), preparo em betoneira 400l, aplicado em alvenarias e estruturas de concreto internas, c/colher de pedreiro; Af. 06/14.</t>
  </si>
  <si>
    <t>Chapisco c/argamassa de cimento e areia (1:3), preparo em betoneira 400l, aplicado em alvenarias de fachadas c/presença de vãos, c/colher de pedreiro; Af. 06/14.</t>
  </si>
  <si>
    <t>Revestimento de Piso</t>
  </si>
  <si>
    <t>Piso industrial alta resistencia espessura 12mm, incluso juntas de dilatacao plasticas e polimento mecanizado</t>
  </si>
  <si>
    <t>Limpeza e polimento mecanizado em piso alta resistencia, utilizando estuque com adesivo, cimento branco e corante</t>
  </si>
  <si>
    <t>Piso tátil alerta/direcional, de borracha, colorido espes. 3,5mm, fixado c/cola.</t>
  </si>
  <si>
    <t>87251UD</t>
  </si>
  <si>
    <t>Revestimento cerâmico p/piso c/placas tipo esmaltada extra-PEI-IV (mínimo), (45x45) cm, assente c/argamassa colante AC III, em ambientes de área superior a 10 m²; Af.06/14.</t>
  </si>
  <si>
    <t>Contrapiso c/argamassa de cimento e areia (1:4), preparo mecânico em betoneira 400 l, aplicado em áreas secas sobre laje, aderido, espessura 3 cm; Af. 06/14.</t>
  </si>
  <si>
    <t>87630UD</t>
  </si>
  <si>
    <t>Contrapiso c/argamassa de cimento e areia (1:3), preparo mecânico em betoneira 400 l, aplicado em áreas secas sobre laje, aderido, espessura 3 cm (p/piso de alta resistencia).</t>
  </si>
  <si>
    <t>Lastro de concreto magro, aplicado em pisos ou radiers, espessura de 5 cm; Af.07.16.</t>
  </si>
  <si>
    <t>Piso cimentado c/argamassa de cimento e areia média (1:3), preparo mecanico, acabamento liso espes. 3,0cm; Af. 06/18.</t>
  </si>
  <si>
    <t>Rodapé</t>
  </si>
  <si>
    <t>Rodapé/Friso em alumínio natural, c/perfil (3,80x1,00)cm, assente c/ argamassa de cimento e areia 1:4.</t>
  </si>
  <si>
    <t>Rodapé em granito assente com argamassa colante AC III, altura 10 cm; Af.06/18.</t>
  </si>
  <si>
    <t>Peitoril</t>
  </si>
  <si>
    <t>Peitoril c/rebaixo em granito cinza, largura 18 cm, espessura 2,0 cm, assente c/argamassa de cimento e areia 1:3, preparo mecânico.</t>
  </si>
  <si>
    <t>Soleira</t>
  </si>
  <si>
    <t>Soleira/Peitoril reto em granito cinza, largura 15 cm, espessura 2,0 cm, assente c/argamassa de cimento e areia 1:3, preparo mecânico.</t>
  </si>
  <si>
    <t>16.</t>
  </si>
  <si>
    <t>LOUÇAS, METAIS E FERRAGENS</t>
  </si>
  <si>
    <t>Assento sanitário convencional - fornecimento e instalacao. Af_01/2020</t>
  </si>
  <si>
    <t>Pia de cozinha em aço inoxidável, (1,40x0,60)m, concretada.</t>
  </si>
  <si>
    <t>Chuveiro PVC 1/2</t>
  </si>
  <si>
    <t>Chuveiro lava olhos de emergencia, c/acionamento automático através de plataforma única, inclusive instalação.</t>
  </si>
  <si>
    <t>Reparo para caixa de descarga acoplada, acionamento simples.</t>
  </si>
  <si>
    <t>Reparo para caixa de descarga acoplada, acionamento duplo.</t>
  </si>
  <si>
    <t>Cabide/gancho de banheiro simples em metal cromado, incluso fixação.</t>
  </si>
  <si>
    <t>Papeleira PVC tipo dispenser p/papel higiênico rolão 300m, incluso fixação.</t>
  </si>
  <si>
    <t>Toalheiro PVC tipo dispenser p/papel toalha interfolhado, incluso fixação.</t>
  </si>
  <si>
    <t>Espelho cristal, espes. 4mm, c/parafusos de fixação, s/moldura.</t>
  </si>
  <si>
    <t>Válvula em metal cromado 1.1/2" x 1.1/2" para tanque ou lavatório, com ou sem ladrão - fornecimento e instalação. Af_12/2013</t>
  </si>
  <si>
    <t>Válvula em plástico cromado tipo americana 3.1/2" x 1.1/2" sem adaptador para pia - fornecimento e instalação. Af_12/2013</t>
  </si>
  <si>
    <t>Torneira de metal amarelo, 1/2" ou 3/4", p/jardim, padrão popular - fornecimento e instalação.</t>
  </si>
  <si>
    <t>Torneira cromada tubo móvel, de parede, 1/2" ou 3/4", para pia de cozinha, padrão médio - fornecimento e instalação. Af_12/2013</t>
  </si>
  <si>
    <t>Torneira cromada longa, de parede, 1/2" ou 3/4", para pia de cozinha, padrão médio - fornecimento e instalação. Af_12/2013</t>
  </si>
  <si>
    <t>Torneira cromada 1/2" ou 3/4" para tanque, padrão médio - fornecimento e instalação. Af_12/2013</t>
  </si>
  <si>
    <t>Torneira cromada de mesa, 1/2" ou 3/4", para lavatório, padrão médio - fornecimento e instalação. Af_12/2013</t>
  </si>
  <si>
    <t>Tanque de mármore sintético suspenso, 22l ou equivalente, incluso sifão tipo garrafa em pvc, válvula plástica e torneira de metal cromado padrão popular - fornecimento e instalação. Af_12/2013</t>
  </si>
  <si>
    <t>Cuba de embutir oval em louça branca (35 x 50)cm ou equivalente, incluso abertura na bancada p/encaixe, válvula em metal cromado, torneira de mesa, padrão médio c/furo, e sifão flexível em PVC - fornecimento e instalação.</t>
  </si>
  <si>
    <t>Cuba de embutir redonda em louça branca, incluso abertura na bancada p/encaixe, válvula em metal cromado, torneira de mesa, padrão médio c/furo, e sifão flexível em PVC - fornecimento e instalação.</t>
  </si>
  <si>
    <t>Lavatório louça branca suspenso, (29,5 x 39)cm ou equivalente, padrão popular, incluso sifão tipo garrafa, válvula e engate flexível 30cm em PVC e torneira cromada de mesa, padrão popular - fornecimento e instalação; Af.12/13.</t>
  </si>
  <si>
    <t>Saboneteira de sobrepor (fixada na parede), tipo concha, em aço inoxidável fornecimento e instalação.</t>
  </si>
  <si>
    <t>Registro de pressão em latão, roscável, Ø 25mm (3/4)", c/acabamento e canopla cromados e chuveiro PVC, Fornecido e instalado em ramal de água, inclusive conexão.</t>
  </si>
  <si>
    <t>Registro de gaveta em latão, roscável, Ø 20mm (1/2"), c/acabamento e canopla cromados, fornecido e instalado em ramal de água, inclusive conexões.</t>
  </si>
  <si>
    <t>Registro de gaveta bruto, latão, roscável, 3/4", com acabamento e canopla cromados. Fornecido e instalado em ramal de água. Af_12/2014</t>
  </si>
  <si>
    <t>Registro de gaveta bruto, em latão, roscável, Ø 50mm (1.1/2"), fornecido e instalado em reservação, inclusive conexões.</t>
  </si>
  <si>
    <t>Registro de gaveta bruto, em latão, roscável, Ø 60mm (2"), fornecido e instalado em reservação, inclusive conexões.</t>
  </si>
  <si>
    <t>Registro de gaveta bruto em latão, roscável Ø 32mm (1"), c/acabamento e canopla cromados, instalado em reservação de água, inclusive conexões .</t>
  </si>
  <si>
    <t>Saboneteira plastica tipo dispenser para sabonete liquido com reservatorio 800 a 1500 ml, incluso fixação. Af_10/2016</t>
  </si>
  <si>
    <t>SERVIÇOS COMPLEMENTARES</t>
  </si>
  <si>
    <t>Barra de apoio reta, em aco inox polido, comprimento 80 cm, fixada na parede - fornecimento e instalação. Af_01/2020</t>
  </si>
  <si>
    <t>Barra de apoio reta, em aco inox polido, comprimento 90 cm, fixada na parede - fornecimento e instalação. Af_01/2020</t>
  </si>
  <si>
    <t>Tampo de granito cinza andorinha, largura total 1,00m, inclusive testeira, assente sobre bancada de concreto c/argamassa colante AC III.</t>
  </si>
  <si>
    <t>25010101-UFMA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</si>
  <si>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prime; conforme projeto.</t>
  </si>
  <si>
    <t>25020102-UFMA</t>
  </si>
  <si>
    <t>Corrimão duplo em ferro galvanizado com Ø 1.1/2” com alturas de 70cm e 92cm e com afastamento de 4cm (face externa); chumbado na alvenaria a cada metro. conforme projeto.</t>
  </si>
  <si>
    <t>Barra de apoio reta em aço inoxidável polido Ø 1.1/4, comprimento de 45cm incluso fixação.</t>
  </si>
  <si>
    <t>Barra de apoio curva, em aço inoxidável polido Ø 1 1/4, p/bancada do sanitário PCD, incluso fixação.</t>
  </si>
  <si>
    <t>Prateleira de granito cinza (300x20)mm, chumbada em alvenaria c/argamassa de cimento e areia (1:3) e apoio trapezoidal de alturas (5 e 10)cm, em cada metro.</t>
  </si>
  <si>
    <t>Canaleta em alvenaria de bloco estrutural esp. 9cm, med. (50x40)cm, fundo em concreto simples, tampa de concreto armado perfurada, revestimento interno em cimento e areia 1:3, e aditivo impermeabilizante.</t>
  </si>
  <si>
    <t>Plantio de grama esmeralda em rolo,inclusive terra preta.</t>
  </si>
  <si>
    <t>Bancada/Tampo de granito cinza andorinha , largura total 0,80m (c/testeira e rodamão); engastada em alvenaria, c/apoio em cantoneira pintada (1.1/2 x 1/4)", a cada metro, inclusive assentamento c/argamassa de cimento e areia 1:3.</t>
  </si>
  <si>
    <t>PINTURA</t>
  </si>
  <si>
    <t>Pintura com tinta alquídica de fundo (tipo zarcão) aplicada a rolo ou pincel sobre superfícies metálicas (exceto perfil) executado em obra (por demão). Af_01/2020</t>
  </si>
  <si>
    <t>Pintura com tinta alquídica de acabamento (esmalte sintético brilhante) aplicada a rolo ou pincel sobre superfícies metálicas (exceto perfil) executado em obra (02 demãos). Af_01/2020</t>
  </si>
  <si>
    <t>Pintura esmalte acetinado, duas demãos, c/uma demão de primer, sobre superfície metálica, espessura 25 micra por demão.</t>
  </si>
  <si>
    <t>Pintura c/verniz poliuretano brilhante com filtro solar, duas demãos.</t>
  </si>
  <si>
    <t>Pintura epóxi incluso emassamento e fundo preparador.</t>
  </si>
  <si>
    <t>Pintura c/tinta látex PVA em teto, duas demãos, inclusive raspagem da tinta antiga, lixamento, aplicação de fundo preparador, uma demão de emassamento acrílico (Repintura).</t>
  </si>
  <si>
    <t>Pintura látex PVA em tetos, três demãos, c/selador e emassamento acrílicos, uma e duas demãos, respectivamente.</t>
  </si>
  <si>
    <t>Pintura látex acrílica em paredes internas, duas demãos, inclusive raspagem da tinta antiga, lixamento, aplicação de fundo preparador uma demão de emassamento acrílico (Repintura).</t>
  </si>
  <si>
    <t>Pintura látex acrílica em paredes internas, três demãos, c/selador e emassamento acrílicos, uma e duas demãos, respectivamente.</t>
  </si>
  <si>
    <t>Pintura verniz poliuretano brilhante em madeira, c/ filtro solar três demãos.</t>
  </si>
  <si>
    <t>Pintura látex acrílica em superfícies externas de edifícios de múltiplos pavimentos, duas demãos, c/uma demão de emassamento acrílico (Repintura).</t>
  </si>
  <si>
    <t>Pintura látex acrílica em superfícies externas de edifícios de múltiplos pavimentos, três demãos, c/selador e emassamento acrílicos, uma e duas demãos, respectivamente.</t>
  </si>
  <si>
    <t>Pintura látex acrílica em bloco vazado padrão UFMA, duas demãos.</t>
  </si>
  <si>
    <t>TRANSPORTE DE MATERIAL MINERAL</t>
  </si>
  <si>
    <t>Transporte de brita em caminhão basculante 10 m³, em via urbana pavimentada, DMT acima de 30km (até 70km).</t>
  </si>
  <si>
    <t>Transporte de areia grossa em caminhão basculante 10 m³, em via urbana pavimentada, DMT acima de 30km (até 90km).</t>
  </si>
  <si>
    <t>SERVIÇOS FINAIS</t>
  </si>
  <si>
    <t>29010104-UFMA</t>
  </si>
  <si>
    <t>Desmobilização - Bacabal, Pedreiras, Chapadinha e Codó.</t>
  </si>
  <si>
    <t>Limpeza final da obra</t>
  </si>
  <si>
    <t xml:space="preserve">TOTAL GERAL: </t>
  </si>
  <si>
    <t xml:space="preserve">un </t>
  </si>
  <si>
    <t>m</t>
  </si>
  <si>
    <t>ITEM</t>
  </si>
  <si>
    <t>1.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</si>
  <si>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</si>
  <si>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</si>
  <si>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</si>
  <si>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</si>
  <si>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</si>
  <si>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</si>
  <si>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</si>
  <si>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</si>
  <si>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</si>
  <si>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</si>
  <si>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</si>
  <si>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</si>
  <si>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</si>
  <si>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</si>
  <si>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1010101 UFMA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</si>
  <si>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</si>
  <si>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</si>
  <si>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</si>
  <si>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</si>
  <si>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</si>
  <si>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</si>
  <si>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</si>
  <si>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</si>
  <si>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</si>
  <si>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</si>
  <si>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</si>
  <si>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</si>
  <si>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</si>
  <si>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</si>
  <si>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</si>
  <si>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</si>
  <si>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</si>
  <si>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</si>
  <si>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1.15</t>
  </si>
  <si>
    <t>1.16</t>
  </si>
  <si>
    <t>2.</t>
  </si>
  <si>
    <t>3.</t>
  </si>
  <si>
    <t>4.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</si>
  <si>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</si>
  <si>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</si>
  <si>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</si>
  <si>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</si>
  <si>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</si>
  <si>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</si>
  <si>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</si>
  <si>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</si>
  <si>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</si>
  <si>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</si>
  <si>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</si>
  <si>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5.</t>
  </si>
  <si>
    <t>5.1</t>
  </si>
  <si>
    <t>5.2</t>
  </si>
  <si>
    <t>6.</t>
  </si>
  <si>
    <t>6.1</t>
  </si>
  <si>
    <t>6.2</t>
  </si>
  <si>
    <t>6.3</t>
  </si>
  <si>
    <t>6.4</t>
  </si>
  <si>
    <t>7.01</t>
  </si>
  <si>
    <t>7.02</t>
  </si>
  <si>
    <t>7.03</t>
  </si>
  <si>
    <t>7.04</t>
  </si>
  <si>
    <t>7.05</t>
  </si>
  <si>
    <t>7.07</t>
  </si>
  <si>
    <t>7.08</t>
  </si>
  <si>
    <t>7.09</t>
  </si>
  <si>
    <t>7.06</t>
  </si>
  <si>
    <t>7.10</t>
  </si>
  <si>
    <t>7.11</t>
  </si>
  <si>
    <t>7.</t>
  </si>
  <si>
    <t>8.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</si>
  <si>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</si>
  <si>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</si>
  <si>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</si>
  <si>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</si>
  <si>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</si>
  <si>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</si>
  <si>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</si>
  <si>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</si>
  <si>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</si>
  <si>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</si>
  <si>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</si>
  <si>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</si>
  <si>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</si>
  <si>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</si>
  <si>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</si>
  <si>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</si>
  <si>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</si>
  <si>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8.19</t>
  </si>
  <si>
    <t>8.18</t>
  </si>
  <si>
    <t>8.20</t>
  </si>
  <si>
    <t>8.21</t>
  </si>
  <si>
    <t>8.22</t>
  </si>
  <si>
    <t>8.23</t>
  </si>
  <si>
    <t>8.24</t>
  </si>
  <si>
    <t>9.01</t>
  </si>
  <si>
    <t>9.03</t>
  </si>
  <si>
    <t>9.02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</si>
  <si>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</si>
  <si>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</si>
  <si>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</si>
  <si>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</si>
  <si>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</si>
  <si>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</si>
  <si>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</si>
  <si>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</si>
  <si>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</si>
  <si>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</si>
  <si>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</si>
  <si>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</si>
  <si>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</si>
  <si>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</si>
  <si>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</si>
  <si>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</si>
  <si>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</si>
  <si>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</si>
  <si>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</si>
  <si>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</si>
  <si>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</si>
  <si>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</si>
  <si>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</si>
  <si>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</si>
  <si>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</si>
  <si>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</si>
  <si>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</si>
  <si>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</si>
  <si>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</si>
  <si>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</si>
  <si>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</si>
  <si>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</si>
  <si>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</si>
  <si>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</si>
  <si>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</si>
  <si>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</si>
  <si>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</si>
  <si>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</si>
  <si>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</si>
  <si>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</si>
  <si>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</si>
  <si>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</si>
  <si>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</si>
  <si>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</si>
  <si>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</si>
  <si>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</si>
  <si>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</si>
  <si>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</si>
  <si>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</si>
  <si>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</si>
  <si>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</si>
  <si>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</si>
  <si>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9.1</t>
  </si>
  <si>
    <t>Subestação</t>
  </si>
  <si>
    <t>9.1.1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</si>
  <si>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</si>
  <si>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</si>
  <si>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</si>
  <si>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</si>
  <si>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</si>
  <si>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</si>
  <si>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</si>
  <si>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</si>
  <si>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</si>
  <si>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</si>
  <si>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</si>
  <si>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10.13</t>
  </si>
  <si>
    <t>10.14</t>
  </si>
  <si>
    <t>10.15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</si>
  <si>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</si>
  <si>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</si>
  <si>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</si>
  <si>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</si>
  <si>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</si>
  <si>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</si>
  <si>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</si>
  <si>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</si>
  <si>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</si>
  <si>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</si>
  <si>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</si>
  <si>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</si>
  <si>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</si>
  <si>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</si>
  <si>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</si>
  <si>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</si>
  <si>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12.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</si>
  <si>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</si>
  <si>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</si>
  <si>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</si>
  <si>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</si>
  <si>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</si>
  <si>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</si>
  <si>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</si>
  <si>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</si>
  <si>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</si>
  <si>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13.1</t>
  </si>
  <si>
    <t>INSTALAÇÃO DE VOZ E DADOS</t>
  </si>
  <si>
    <t>13.</t>
  </si>
  <si>
    <t>14.</t>
  </si>
  <si>
    <t>14.1</t>
  </si>
  <si>
    <t>14.2</t>
  </si>
  <si>
    <t>14.3</t>
  </si>
  <si>
    <t>14.4</t>
  </si>
  <si>
    <t>14.5</t>
  </si>
  <si>
    <t>14.6</t>
  </si>
  <si>
    <t>15.</t>
  </si>
  <si>
    <t>15.1</t>
  </si>
  <si>
    <t>15.1.1</t>
  </si>
  <si>
    <t>15.1.2</t>
  </si>
  <si>
    <t>15.2</t>
  </si>
  <si>
    <t>15.2.1</t>
  </si>
  <si>
    <t>15.2.2</t>
  </si>
  <si>
    <t>15.2.3</t>
  </si>
  <si>
    <t>15.2.4</t>
  </si>
  <si>
    <t>15.2.5</t>
  </si>
  <si>
    <t>15.3</t>
  </si>
  <si>
    <t>15.4</t>
  </si>
  <si>
    <t>15.3.1</t>
  </si>
  <si>
    <t>15.3.2</t>
  </si>
  <si>
    <t>15.3.3</t>
  </si>
  <si>
    <t>15.3.4</t>
  </si>
  <si>
    <t>15.3.5</t>
  </si>
  <si>
    <t>15.6.6</t>
  </si>
  <si>
    <t>15.6.7</t>
  </si>
  <si>
    <t>15.6.8</t>
  </si>
  <si>
    <t>15.2.6</t>
  </si>
  <si>
    <t>15.4.1</t>
  </si>
  <si>
    <t>15.4.2</t>
  </si>
  <si>
    <t>15.5</t>
  </si>
  <si>
    <t>15.6</t>
  </si>
  <si>
    <t>15.6.1</t>
  </si>
  <si>
    <t>15.5.1</t>
  </si>
  <si>
    <t>16.03</t>
  </si>
  <si>
    <t>16.02</t>
  </si>
  <si>
    <t>16.01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</si>
  <si>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</si>
  <si>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</si>
  <si>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</si>
  <si>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</si>
  <si>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</si>
  <si>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</si>
  <si>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</si>
  <si>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</si>
  <si>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</si>
  <si>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</si>
  <si>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</si>
  <si>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</si>
  <si>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</si>
  <si>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</si>
  <si>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</si>
  <si>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</si>
  <si>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</si>
  <si>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</si>
  <si>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</si>
  <si>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</si>
  <si>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</si>
  <si>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</si>
  <si>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</si>
  <si>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</si>
  <si>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</si>
  <si>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18.</t>
  </si>
  <si>
    <t>18.01</t>
  </si>
  <si>
    <t>18.02</t>
  </si>
  <si>
    <t>18.03</t>
  </si>
  <si>
    <t>18.04</t>
  </si>
  <si>
    <t>18.05</t>
  </si>
  <si>
    <t>18.06</t>
  </si>
  <si>
    <t>1080101 UFMA</t>
  </si>
  <si>
    <t>1090101 UFMA</t>
  </si>
  <si>
    <t>1030101 UFMA</t>
  </si>
  <si>
    <t>1030102 UFMA</t>
  </si>
  <si>
    <t>1030201 UFMA</t>
  </si>
  <si>
    <t>1030202 UFMA</t>
  </si>
  <si>
    <t>16040101.C.O.1 UFMA</t>
  </si>
  <si>
    <t>16040201.C.O.1 UFMA</t>
  </si>
  <si>
    <t>30010102.3 UFMA</t>
  </si>
  <si>
    <t>201 UFMA</t>
  </si>
  <si>
    <t>97627U.D1 UFMA</t>
  </si>
  <si>
    <t>97627U.D2 UFMA</t>
  </si>
  <si>
    <t>97644UD UFMA</t>
  </si>
  <si>
    <t>97645UD UFMA</t>
  </si>
  <si>
    <t>97640UD UFMA</t>
  </si>
  <si>
    <t>4021101 UFMA</t>
  </si>
  <si>
    <t>92761UD UFMA</t>
  </si>
  <si>
    <t>92767UD UFMA</t>
  </si>
  <si>
    <t>96545UD UFMA</t>
  </si>
  <si>
    <t>9040101 UFMA</t>
  </si>
  <si>
    <t xml:space="preserve"> 72110UD UFMA</t>
  </si>
  <si>
    <t>10010102 UFMA</t>
  </si>
  <si>
    <t>10010203.1 UFMA</t>
  </si>
  <si>
    <t>10010205 UFMA</t>
  </si>
  <si>
    <t>11040202.1 UFMA</t>
  </si>
  <si>
    <t>11040202.2 UFMA</t>
  </si>
  <si>
    <t>11040201.3 UFMA</t>
  </si>
  <si>
    <t>94227U.D2 UFMA</t>
  </si>
  <si>
    <t>90820UD UFMA</t>
  </si>
  <si>
    <t>90821UD UFMA</t>
  </si>
  <si>
    <t>90822UD UFMA</t>
  </si>
  <si>
    <t>90823UD UFMA</t>
  </si>
  <si>
    <t>12050101 UFMA</t>
  </si>
  <si>
    <t>12050101.2 UFMA</t>
  </si>
  <si>
    <t>74047/2U.D1 UFMA</t>
  </si>
  <si>
    <t>12030102 UFMA</t>
  </si>
  <si>
    <t>12030201D UFMA</t>
  </si>
  <si>
    <t>95729UD UFMA</t>
  </si>
  <si>
    <t>95730UD UFMA</t>
  </si>
  <si>
    <t>16.113.000272.SER UFMA</t>
  </si>
  <si>
    <t>95805UD UFMA</t>
  </si>
  <si>
    <t>95808UD UFMA</t>
  </si>
  <si>
    <t>95811UD UFMA</t>
  </si>
  <si>
    <t>95814UD UFMA</t>
  </si>
  <si>
    <t>95817UD UFMA</t>
  </si>
  <si>
    <t>92986UD UFMA</t>
  </si>
  <si>
    <t>92988UD UFMA</t>
  </si>
  <si>
    <t>93128U.D1 UFMA</t>
  </si>
  <si>
    <t>93143U.D2 UFMA</t>
  </si>
  <si>
    <t>93143U.D4 UFMA</t>
  </si>
  <si>
    <t>93144U.D1 UFMA</t>
  </si>
  <si>
    <t>93144U.D2 UFMA</t>
  </si>
  <si>
    <t>93144U.D3 UFMA</t>
  </si>
  <si>
    <t>74231/1UD UFMA</t>
  </si>
  <si>
    <t>74246/1U.D2 UFMA</t>
  </si>
  <si>
    <t>97585U.D1 UFMA</t>
  </si>
  <si>
    <t>97585U.D2 UFMA</t>
  </si>
  <si>
    <t>97609U.D1 UFMA</t>
  </si>
  <si>
    <t>97609U.D2 UFMA</t>
  </si>
  <si>
    <t>72339UD UFMA</t>
  </si>
  <si>
    <t>74130/9U.D3    UFMA</t>
  </si>
  <si>
    <t>89402UD UFMA</t>
  </si>
  <si>
    <t>89446UD UFMA</t>
  </si>
  <si>
    <t>89447UD UFMA</t>
  </si>
  <si>
    <t>89448UD UFMA</t>
  </si>
  <si>
    <t>89449UD  UFMA</t>
  </si>
  <si>
    <t>89450UD UFMA</t>
  </si>
  <si>
    <t>89451UD UFMA</t>
  </si>
  <si>
    <t>89452UD UFMA</t>
  </si>
  <si>
    <t>89957U.D1 UFMA</t>
  </si>
  <si>
    <t>89957U.D2 UFMA</t>
  </si>
  <si>
    <t>91175UD UFMA</t>
  </si>
  <si>
    <t>89712UD UFMA</t>
  </si>
  <si>
    <t>89714UD UFMA</t>
  </si>
  <si>
    <t>89799UD UFMA</t>
  </si>
  <si>
    <t>89800UD UFMA</t>
  </si>
  <si>
    <t>16030210 UFMA</t>
  </si>
  <si>
    <t>16030220 UFMA</t>
  </si>
  <si>
    <t>16030240 UFMA</t>
  </si>
  <si>
    <t>16040602 UFMA</t>
  </si>
  <si>
    <t>16040604 UFMA</t>
  </si>
  <si>
    <t>89491U.D1 UFMA</t>
  </si>
  <si>
    <t>72554UD UFMA</t>
  </si>
  <si>
    <t>73775/2UD UFMA</t>
  </si>
  <si>
    <t>83635UD UFMA</t>
  </si>
  <si>
    <t>37539D UFMA</t>
  </si>
  <si>
    <t>37556D UFMA</t>
  </si>
  <si>
    <t>37557D UFMA</t>
  </si>
  <si>
    <t>37559D UFMA</t>
  </si>
  <si>
    <t>37560D UFMA</t>
  </si>
  <si>
    <t>1901 UFMA</t>
  </si>
  <si>
    <t>87905UD UFMA</t>
  </si>
  <si>
    <t>98681U.D1 UFMA</t>
  </si>
  <si>
    <t>90406UD UFMA</t>
  </si>
  <si>
    <t>87535UD UFMA</t>
  </si>
  <si>
    <t>87529UD UFMA</t>
  </si>
  <si>
    <t>87775U.D2 UFMA</t>
  </si>
  <si>
    <t>87273UD UFMA</t>
  </si>
  <si>
    <t>73800/001UD UFMA</t>
  </si>
  <si>
    <t>84186UD UFMA</t>
  </si>
  <si>
    <t>18.08</t>
  </si>
  <si>
    <t>18.09</t>
  </si>
  <si>
    <t>18.10</t>
  </si>
  <si>
    <t>18.11</t>
  </si>
  <si>
    <t>19.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</si>
  <si>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</si>
  <si>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</si>
  <si>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</si>
  <si>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</si>
  <si>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</si>
  <si>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</si>
  <si>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</si>
  <si>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</si>
  <si>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</si>
  <si>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</si>
  <si>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</si>
  <si>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</si>
  <si>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</si>
  <si>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20.</t>
  </si>
  <si>
    <t>21.</t>
  </si>
  <si>
    <t>20.1</t>
  </si>
  <si>
    <t>20.2</t>
  </si>
  <si>
    <t>21.1</t>
  </si>
  <si>
    <t>21.2</t>
  </si>
  <si>
    <t>9.</t>
  </si>
  <si>
    <t>10.</t>
  </si>
  <si>
    <t>11.</t>
  </si>
  <si>
    <t>21040301  UFMA</t>
  </si>
  <si>
    <t>84088UD  UFMA</t>
  </si>
  <si>
    <t>98689U.D1  UFMA</t>
  </si>
  <si>
    <t>86937U.D1  UFMA</t>
  </si>
  <si>
    <t>86937U.D2  UFMA</t>
  </si>
  <si>
    <t>24010402  UFMA</t>
  </si>
  <si>
    <t>89986UD  UFMA</t>
  </si>
  <si>
    <t>89985UD  UFMA</t>
  </si>
  <si>
    <t>94498UD  UFMA</t>
  </si>
  <si>
    <t>94792UD  UFMA</t>
  </si>
  <si>
    <t>94497UD  UFMA</t>
  </si>
  <si>
    <t>86906UD  UFMA</t>
  </si>
  <si>
    <t>24020501  UFMA</t>
  </si>
  <si>
    <t>24020502  UFMA</t>
  </si>
  <si>
    <t>24030201  UFMA</t>
  </si>
  <si>
    <t>24030202  UFMA</t>
  </si>
  <si>
    <t>37399UD  UFMA</t>
  </si>
  <si>
    <t>37400UD   UFMA</t>
  </si>
  <si>
    <t>37401UD  UFMA</t>
  </si>
  <si>
    <t>25030101  UFMA</t>
  </si>
  <si>
    <t>25030201  UFMA</t>
  </si>
  <si>
    <t>11795.D1  UFMA</t>
  </si>
  <si>
    <t>25080103  UFMA</t>
  </si>
  <si>
    <t>26020102  UFMA</t>
  </si>
  <si>
    <t>85180UD  UFMA</t>
  </si>
  <si>
    <t>93441.EAC3  UFMA</t>
  </si>
  <si>
    <t>88486U.D1  UFMA</t>
  </si>
  <si>
    <t>88489U.D1  UFMA</t>
  </si>
  <si>
    <t>95624U.D1  UFMA</t>
  </si>
  <si>
    <t>88486U.D2  UFMA</t>
  </si>
  <si>
    <t>95464UD  UFMA</t>
  </si>
  <si>
    <t>88489U.D2  UFMA</t>
  </si>
  <si>
    <t>95624U.D2  UFMA</t>
  </si>
  <si>
    <t>95624U.D4  UFMA</t>
  </si>
  <si>
    <t>73924/2UD  UFMA</t>
  </si>
  <si>
    <t>93590U.D1  UFMA</t>
  </si>
  <si>
    <t>93590U.D2  UFMA</t>
  </si>
  <si>
    <t>93206U SINAPI</t>
  </si>
  <si>
    <t>93209U SINAPI</t>
  </si>
  <si>
    <t>93211U SINAPI</t>
  </si>
  <si>
    <t>93213U SINAPI</t>
  </si>
  <si>
    <t>93584U SINAPI</t>
  </si>
  <si>
    <t>97622U SINAPI</t>
  </si>
  <si>
    <t>97631U SINAPI</t>
  </si>
  <si>
    <t>97634U SINAPI</t>
  </si>
  <si>
    <t>97647U SINAPI</t>
  </si>
  <si>
    <t>97644U SINAPI</t>
  </si>
  <si>
    <t>97660U SINAPI</t>
  </si>
  <si>
    <t>97665U SINAPI</t>
  </si>
  <si>
    <t>97662U SINAPI</t>
  </si>
  <si>
    <t>97663U SINAPI</t>
  </si>
  <si>
    <t>97664U SINAPI</t>
  </si>
  <si>
    <t>97666U SINAPI</t>
  </si>
  <si>
    <t>96617U SINAPI</t>
  </si>
  <si>
    <t>96534U SINAPI</t>
  </si>
  <si>
    <t>92422U SINAPI</t>
  </si>
  <si>
    <t>92456U SINAPI</t>
  </si>
  <si>
    <t>92485U SINAPI</t>
  </si>
  <si>
    <t>94972U SINAPI</t>
  </si>
  <si>
    <t>74157/4U SINAPI</t>
  </si>
  <si>
    <t>92873U SINAPI</t>
  </si>
  <si>
    <t>79627U SINAPI</t>
  </si>
  <si>
    <t>92542U SINAPI</t>
  </si>
  <si>
    <t>92543U SINAPI</t>
  </si>
  <si>
    <t>84679UD SINAPI</t>
  </si>
  <si>
    <t>94204U SINAPI</t>
  </si>
  <si>
    <t>94210U SINAPI</t>
  </si>
  <si>
    <t>100435U SINAPI</t>
  </si>
  <si>
    <t xml:space="preserve"> 94223U SINAPI</t>
  </si>
  <si>
    <t>90826U SINAPI</t>
  </si>
  <si>
    <t>90827U SINAPI</t>
  </si>
  <si>
    <t>90828U SINAPI</t>
  </si>
  <si>
    <t>90829U SINAPI</t>
  </si>
  <si>
    <t>91341U SINAPI</t>
  </si>
  <si>
    <t>72119U SINAPI</t>
  </si>
  <si>
    <t>72120U SINAPI</t>
  </si>
  <si>
    <t>84959U SINAPI</t>
  </si>
  <si>
    <t>84885U SINAPI</t>
  </si>
  <si>
    <t>84886U SINAPI</t>
  </si>
  <si>
    <t>91306U SINAPI</t>
  </si>
  <si>
    <t>90830U SINAPI</t>
  </si>
  <si>
    <t>90831U SINAPI</t>
  </si>
  <si>
    <t>90838U SINAPI</t>
  </si>
  <si>
    <t>74131/6U SINAPI</t>
  </si>
  <si>
    <t>83463U SINAPI</t>
  </si>
  <si>
    <t>74131/4U SINAPI</t>
  </si>
  <si>
    <t>93653U SINAPI</t>
  </si>
  <si>
    <t>93654U SINAPI</t>
  </si>
  <si>
    <t>93656U SINAPI</t>
  </si>
  <si>
    <t>93657U SINAPI</t>
  </si>
  <si>
    <t>93658U SINAPI</t>
  </si>
  <si>
    <t>93659U SINAPI</t>
  </si>
  <si>
    <t>93667U SINAPI</t>
  </si>
  <si>
    <t>93668U SINAPI</t>
  </si>
  <si>
    <t>93670U SINAPI</t>
  </si>
  <si>
    <t>93671U SINAPI</t>
  </si>
  <si>
    <t>93672U SINAPI</t>
  </si>
  <si>
    <t>93673U SINAPI</t>
  </si>
  <si>
    <t>91929U  SINAPI</t>
  </si>
  <si>
    <t>91931U SINAPI</t>
  </si>
  <si>
    <t>91933U SINAPI</t>
  </si>
  <si>
    <t>91935U SINAPI</t>
  </si>
  <si>
    <t>92984U SINAPI</t>
  </si>
  <si>
    <t>92986U SINAPI</t>
  </si>
  <si>
    <t xml:space="preserve"> 92988U SINAPI</t>
  </si>
  <si>
    <t>92990U SINAPI</t>
  </si>
  <si>
    <t>91953U SINAPI</t>
  </si>
  <si>
    <t>91957U SINAPI</t>
  </si>
  <si>
    <t>91959U SINAPI</t>
  </si>
  <si>
    <t>91996U SINAPI</t>
  </si>
  <si>
    <t>91997U SINAPI</t>
  </si>
  <si>
    <t>92008U SINAPI</t>
  </si>
  <si>
    <t>92009U SINAPI</t>
  </si>
  <si>
    <t xml:space="preserve"> 91173U SINAPI</t>
  </si>
  <si>
    <t>90443U SINAPI</t>
  </si>
  <si>
    <t>91222U SINAPI</t>
  </si>
  <si>
    <t>93358U SINAPI</t>
  </si>
  <si>
    <t>93382U SINAPI</t>
  </si>
  <si>
    <t>89482U SINAPI</t>
  </si>
  <si>
    <t>98110U SINAPI</t>
  </si>
  <si>
    <t>97599U SINAPI</t>
  </si>
  <si>
    <t>98560U SINAPI</t>
  </si>
  <si>
    <t>74106/1U SINAPI</t>
  </si>
  <si>
    <t>98555U SINAPI</t>
  </si>
  <si>
    <t>98546U SINAPI</t>
  </si>
  <si>
    <t>87882U SINAPI</t>
  </si>
  <si>
    <t>87879U SINAPI</t>
  </si>
  <si>
    <t>87905U SINAPI</t>
  </si>
  <si>
    <t>72137U SINAPI</t>
  </si>
  <si>
    <t>87630U SINAPI</t>
  </si>
  <si>
    <t>95241U SINAPI</t>
  </si>
  <si>
    <t>98680U SINAPI</t>
  </si>
  <si>
    <t>98685U SINAPI</t>
  </si>
  <si>
    <t>86942U SINAPI</t>
  </si>
  <si>
    <t>86927U SINAPI</t>
  </si>
  <si>
    <t>89987U SINAPI</t>
  </si>
  <si>
    <t>86910U SINAPI</t>
  </si>
  <si>
    <t>86912U SINAPI</t>
  </si>
  <si>
    <t>86914U SINAPI</t>
  </si>
  <si>
    <t>86915U SINAPI</t>
  </si>
  <si>
    <t>86877U SINAPI</t>
  </si>
  <si>
    <t>86880U SINAPI</t>
  </si>
  <si>
    <t>100849U SINAPI</t>
  </si>
  <si>
    <t>88571U SINAPI</t>
  </si>
  <si>
    <t>95547U SINAPI</t>
  </si>
  <si>
    <t>85005U SINAPI</t>
  </si>
  <si>
    <t>100868U SINAPI</t>
  </si>
  <si>
    <t>100869U SINAPI</t>
  </si>
  <si>
    <t>100722U SINAPI</t>
  </si>
  <si>
    <t>100760U SINAPI</t>
  </si>
  <si>
    <t>79466U SINAPI</t>
  </si>
  <si>
    <t>84647U SINAPI</t>
  </si>
  <si>
    <t>9537UD SINAPI</t>
  </si>
  <si>
    <t>UNIVERSIDADE FEDERAL DO MARANHÃO</t>
  </si>
  <si>
    <t>PLANILHA ORÇAMENTÁRIA</t>
  </si>
  <si>
    <t>BDI:  25,03%     BDI Dif: 19,83%</t>
  </si>
  <si>
    <t>CÓD. UFMA/            SINAPI</t>
  </si>
  <si>
    <t>DESCRIÇÃO DOS SERVIÇOS</t>
  </si>
  <si>
    <t>UND</t>
  </si>
  <si>
    <t>VALOR  MATERIAL</t>
  </si>
  <si>
    <t>VALOR MÃO DE OBRA</t>
  </si>
  <si>
    <t>VALOR  FINAL</t>
  </si>
  <si>
    <t>UNIT.</t>
  </si>
  <si>
    <t>TOTAL</t>
  </si>
  <si>
    <t>10.12</t>
  </si>
  <si>
    <t>18.07</t>
  </si>
  <si>
    <t>Ref. SINAPI: SETEMBRO/2020</t>
  </si>
  <si>
    <t xml:space="preserve">Maria de Lourdes Serêjo Pinto </t>
  </si>
  <si>
    <t>Leila Cardoso Azevêdo</t>
  </si>
  <si>
    <t>SUPERINTENDÊNCIA DE INFRAESTRUTURA</t>
  </si>
  <si>
    <t>Diretoria de Planejamento Engenharia e Controle</t>
  </si>
  <si>
    <t>Divisão de Projetos e Sustentabilidade/ Orçamentação</t>
  </si>
  <si>
    <t xml:space="preserve">                     Este orçamento foi elaborado a partir dos custos unitários de insumos e composições de serviços SINAPI. Quando essa tabela não apresentava algum preço de insumo/serviço necesário para elaboração do orçamento, os preços dos insumos/serviços foram cotados no mercado local. Os valores de mão de obra estão de acordo com a convenção coletiva de trabalho publicada pelo SINDUSCON/MA.</t>
  </si>
  <si>
    <r>
      <rPr>
        <b/>
        <sz val="8"/>
        <color indexed="8"/>
        <rFont val="Arial"/>
        <family val="2"/>
      </rPr>
      <t>Engª Civil CONFEA 110.718.088-0 Mat. SIAPE 1.027.896</t>
    </r>
  </si>
  <si>
    <t>Engª Civil CONFEA 110.744.215-0</t>
  </si>
  <si>
    <t>un</t>
  </si>
  <si>
    <t>pt</t>
  </si>
  <si>
    <t>m²</t>
  </si>
  <si>
    <t>há</t>
  </si>
  <si>
    <t>m³</t>
  </si>
  <si>
    <t>kg</t>
  </si>
  <si>
    <t>cj</t>
  </si>
  <si>
    <t xml:space="preserve">Enc. Soc.:84,19%         </t>
  </si>
  <si>
    <t xml:space="preserve">Orç. Analitico_R0_nov/2020                                          LOCAL: Rod. MA 230, Km 04 Campus IV Chapadinha-MA                                                                                                                                                                       </t>
  </si>
  <si>
    <t>Jorge Alberto Souza Rocha</t>
  </si>
  <si>
    <t>Engº Civil CONFEA 111.576.418-7</t>
  </si>
  <si>
    <t>OBJETO: Serviços de Manutenção Corretiva e Preventiva no Campus de Chapadinha - MA</t>
  </si>
  <si>
    <r>
      <t xml:space="preserve">Importa o presente orçamento no valor Global </t>
    </r>
    <r>
      <rPr>
        <b/>
        <sz val="10"/>
        <rFont val="Arial"/>
        <family val="2"/>
      </rPr>
      <t>R$ 2.573.160,11</t>
    </r>
    <r>
      <rPr>
        <sz val="10"/>
        <rFont val="Arial"/>
        <family val="2"/>
      </rPr>
      <t xml:space="preserve"> (Dois milhões, quinhentos e setenta e três mil, cento e sessenta reais e onze centavos).</t>
    </r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</si>
</sst>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"/>
      <name val="Lucida Calligraphy"/>
      <family val="4"/>
    </font>
    <font>
      <b/>
      <sz val="8"/>
      <color indexed="8"/>
      <name val="Arial"/>
      <family val="2"/>
    </font>
    <font>
      <sz val="11"/>
      <name val="Arial"/>
      <family val="1"/>
    </font>
    <font>
      <b/>
      <sz val="10"/>
      <color rgb="FF000000"/>
      <name val="Lucida Calligraphy"/>
      <family val="4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7" fillId="0" borderId="0"/>
    <xf numFmtId="0" fontId="30" fillId="0" borderId="0"/>
  </cellStyleXfs>
  <cellXfs count="101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4" fontId="18" fillId="0" borderId="10" xfId="0" applyNumberFormat="1" applyFont="1" applyBorder="1" applyAlignment="1">
      <alignment horizontal="right" vertical="top" wrapText="1"/>
    </xf>
    <xf numFmtId="0" fontId="19" fillId="33" borderId="10" xfId="0" applyFont="1" applyFill="1" applyBorder="1" applyAlignment="1">
      <alignment vertical="top" wrapText="1"/>
    </xf>
    <xf numFmtId="4" fontId="19" fillId="33" borderId="10" xfId="0" applyNumberFormat="1" applyFont="1" applyFill="1" applyBorder="1" applyAlignment="1">
      <alignment vertical="top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7" fillId="0" borderId="0" xfId="0" applyNumberFormat="1" applyFont="1"/>
    <xf numFmtId="4" fontId="27" fillId="0" borderId="10" xfId="0" applyNumberFormat="1" applyFont="1" applyBorder="1" applyAlignment="1">
      <alignment horizontal="right" vertical="top" wrapText="1"/>
    </xf>
    <xf numFmtId="0" fontId="22" fillId="33" borderId="10" xfId="0" applyFont="1" applyFill="1" applyBorder="1" applyAlignment="1">
      <alignment vertical="top" wrapText="1"/>
    </xf>
    <xf numFmtId="4" fontId="25" fillId="34" borderId="10" xfId="42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center" vertical="top" wrapText="1"/>
    </xf>
    <xf numFmtId="4" fontId="18" fillId="33" borderId="10" xfId="0" applyNumberFormat="1" applyFont="1" applyFill="1" applyBorder="1" applyAlignment="1">
      <alignment horizontal="right" vertical="top" wrapText="1"/>
    </xf>
    <xf numFmtId="4" fontId="27" fillId="33" borderId="10" xfId="0" applyNumberFormat="1" applyFont="1" applyFill="1" applyBorder="1" applyAlignment="1">
      <alignment horizontal="right" vertical="top" wrapText="1"/>
    </xf>
    <xf numFmtId="4" fontId="19" fillId="33" borderId="10" xfId="0" applyNumberFormat="1" applyFont="1" applyFill="1" applyBorder="1" applyAlignment="1">
      <alignment horizontal="right" vertical="top" wrapText="1"/>
    </xf>
    <xf numFmtId="4" fontId="22" fillId="33" borderId="10" xfId="0" applyNumberFormat="1" applyFont="1" applyFill="1" applyBorder="1" applyAlignment="1">
      <alignment horizontal="right" vertical="top"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/>
    <xf numFmtId="4" fontId="18" fillId="0" borderId="10" xfId="0" applyNumberFormat="1" applyFont="1" applyBorder="1"/>
    <xf numFmtId="4" fontId="27" fillId="0" borderId="10" xfId="0" applyNumberFormat="1" applyFont="1" applyBorder="1"/>
    <xf numFmtId="4" fontId="21" fillId="34" borderId="17" xfId="42" applyNumberFormat="1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/>
    </xf>
    <xf numFmtId="4" fontId="19" fillId="33" borderId="17" xfId="0" applyNumberFormat="1" applyFont="1" applyFill="1" applyBorder="1" applyAlignment="1">
      <alignment vertical="top" wrapText="1"/>
    </xf>
    <xf numFmtId="0" fontId="18" fillId="0" borderId="16" xfId="0" applyFont="1" applyBorder="1" applyAlignment="1">
      <alignment horizontal="center" vertical="center"/>
    </xf>
    <xf numFmtId="4" fontId="18" fillId="0" borderId="17" xfId="0" applyNumberFormat="1" applyFont="1" applyBorder="1" applyAlignment="1">
      <alignment horizontal="right" vertical="top" wrapText="1"/>
    </xf>
    <xf numFmtId="4" fontId="19" fillId="0" borderId="17" xfId="0" applyNumberFormat="1" applyFont="1" applyBorder="1" applyAlignment="1">
      <alignment horizontal="right" vertical="top" wrapText="1"/>
    </xf>
    <xf numFmtId="4" fontId="19" fillId="33" borderId="17" xfId="0" applyNumberFormat="1" applyFont="1" applyFill="1" applyBorder="1" applyAlignment="1">
      <alignment horizontal="right" vertical="top" wrapText="1"/>
    </xf>
    <xf numFmtId="0" fontId="22" fillId="33" borderId="16" xfId="0" applyFont="1" applyFill="1" applyBorder="1" applyAlignment="1">
      <alignment horizontal="center" vertical="center"/>
    </xf>
    <xf numFmtId="4" fontId="18" fillId="0" borderId="17" xfId="0" applyNumberFormat="1" applyFont="1" applyBorder="1"/>
    <xf numFmtId="0" fontId="18" fillId="33" borderId="18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4" fontId="19" fillId="33" borderId="19" xfId="0" applyNumberFormat="1" applyFont="1" applyFill="1" applyBorder="1" applyAlignment="1">
      <alignment horizontal="right" vertical="top"/>
    </xf>
    <xf numFmtId="4" fontId="21" fillId="34" borderId="10" xfId="42" applyNumberFormat="1" applyFont="1" applyFill="1" applyBorder="1" applyAlignment="1">
      <alignment horizontal="center" vertical="center" wrapText="1"/>
    </xf>
    <xf numFmtId="0" fontId="28" fillId="0" borderId="0" xfId="42" applyFont="1" applyFill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30" fillId="0" borderId="0" xfId="44"/>
    <xf numFmtId="0" fontId="18" fillId="0" borderId="0" xfId="44" applyFont="1" applyAlignment="1">
      <alignment horizontal="left" vertical="center" wrapText="1"/>
    </xf>
    <xf numFmtId="0" fontId="30" fillId="0" borderId="0" xfId="44" applyFill="1" applyAlignment="1">
      <alignment vertical="center"/>
    </xf>
    <xf numFmtId="0" fontId="28" fillId="0" borderId="0" xfId="42" applyFont="1" applyFill="1" applyBorder="1" applyAlignment="1">
      <alignment vertical="center"/>
    </xf>
    <xf numFmtId="0" fontId="20" fillId="0" borderId="0" xfId="42" applyFont="1" applyAlignment="1">
      <alignment vertical="center"/>
    </xf>
    <xf numFmtId="0" fontId="21" fillId="0" borderId="0" xfId="42" applyFont="1" applyAlignment="1">
      <alignment horizontal="center" vertical="center"/>
    </xf>
    <xf numFmtId="0" fontId="25" fillId="0" borderId="0" xfId="44" applyFont="1" applyFill="1" applyAlignment="1">
      <alignment horizontal="center"/>
    </xf>
    <xf numFmtId="0" fontId="20" fillId="0" borderId="0" xfId="42" applyFont="1" applyAlignment="1">
      <alignment horizontal="center" vertical="center"/>
    </xf>
    <xf numFmtId="0" fontId="27" fillId="0" borderId="0" xfId="44" applyFont="1" applyBorder="1" applyAlignment="1">
      <alignment vertical="center"/>
    </xf>
    <xf numFmtId="0" fontId="18" fillId="0" borderId="0" xfId="0" applyFont="1" applyBorder="1"/>
    <xf numFmtId="0" fontId="30" fillId="0" borderId="0" xfId="44" applyBorder="1"/>
    <xf numFmtId="0" fontId="18" fillId="0" borderId="0" xfId="44" applyFont="1" applyBorder="1" applyAlignment="1">
      <alignment vertical="center" wrapText="1"/>
    </xf>
    <xf numFmtId="4" fontId="30" fillId="0" borderId="0" xfId="44" applyNumberFormat="1" applyBorder="1"/>
    <xf numFmtId="4" fontId="25" fillId="0" borderId="26" xfId="42" applyNumberFormat="1" applyFont="1" applyFill="1" applyBorder="1" applyAlignment="1">
      <alignment horizontal="center" vertical="center" wrapText="1"/>
    </xf>
    <xf numFmtId="17" fontId="25" fillId="0" borderId="20" xfId="42" applyNumberFormat="1" applyFont="1" applyFill="1" applyBorder="1" applyAlignment="1">
      <alignment horizontal="center" vertical="center" wrapText="1"/>
    </xf>
    <xf numFmtId="0" fontId="29" fillId="0" borderId="0" xfId="42" applyFont="1" applyAlignment="1">
      <alignment vertical="center"/>
    </xf>
    <xf numFmtId="0" fontId="27" fillId="0" borderId="11" xfId="44" applyFont="1" applyBorder="1" applyAlignment="1">
      <alignment horizontal="center" vertical="center"/>
    </xf>
    <xf numFmtId="0" fontId="27" fillId="0" borderId="12" xfId="44" applyFont="1" applyBorder="1" applyAlignment="1">
      <alignment horizontal="center" vertical="center"/>
    </xf>
    <xf numFmtId="0" fontId="27" fillId="0" borderId="13" xfId="44" applyFont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5" fillId="0" borderId="0" xfId="44" applyFont="1" applyFill="1" applyAlignment="1">
      <alignment horizontal="center"/>
    </xf>
    <xf numFmtId="0" fontId="18" fillId="0" borderId="21" xfId="44" applyFont="1" applyBorder="1" applyAlignment="1">
      <alignment horizontal="center" vertical="center" wrapText="1"/>
    </xf>
    <xf numFmtId="0" fontId="18" fillId="0" borderId="22" xfId="44" applyFont="1" applyBorder="1" applyAlignment="1">
      <alignment horizontal="center" vertical="center" wrapText="1"/>
    </xf>
    <xf numFmtId="0" fontId="18" fillId="0" borderId="23" xfId="44" applyFont="1" applyBorder="1" applyAlignment="1">
      <alignment horizontal="center" vertical="center" wrapText="1"/>
    </xf>
    <xf numFmtId="0" fontId="32" fillId="0" borderId="11" xfId="42" applyFont="1" applyBorder="1" applyAlignment="1">
      <alignment horizontal="center" vertical="center" wrapText="1"/>
    </xf>
    <xf numFmtId="0" fontId="32" fillId="0" borderId="12" xfId="42" applyFont="1" applyBorder="1" applyAlignment="1">
      <alignment horizontal="center" vertical="center" wrapText="1"/>
    </xf>
    <xf numFmtId="0" fontId="32" fillId="0" borderId="13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2" fillId="0" borderId="31" xfId="42" applyFont="1" applyFill="1" applyBorder="1" applyAlignment="1">
      <alignment horizontal="left" vertical="center" wrapText="1"/>
    </xf>
    <xf numFmtId="0" fontId="22" fillId="0" borderId="32" xfId="42" applyFont="1" applyFill="1" applyBorder="1" applyAlignment="1">
      <alignment horizontal="left" vertical="center" wrapText="1"/>
    </xf>
    <xf numFmtId="0" fontId="22" fillId="0" borderId="33" xfId="42" applyFont="1" applyFill="1" applyBorder="1" applyAlignment="1">
      <alignment horizontal="left" vertical="center" wrapText="1"/>
    </xf>
    <xf numFmtId="4" fontId="25" fillId="0" borderId="25" xfId="42" applyNumberFormat="1" applyFont="1" applyFill="1" applyBorder="1" applyAlignment="1">
      <alignment horizontal="center" vertical="center" wrapText="1"/>
    </xf>
    <xf numFmtId="4" fontId="25" fillId="0" borderId="19" xfId="42" applyNumberFormat="1" applyFont="1" applyFill="1" applyBorder="1" applyAlignment="1">
      <alignment horizontal="center" vertical="center" wrapText="1"/>
    </xf>
    <xf numFmtId="0" fontId="25" fillId="0" borderId="27" xfId="42" applyFont="1" applyFill="1" applyBorder="1" applyAlignment="1">
      <alignment horizontal="left" vertical="center" wrapText="1"/>
    </xf>
    <xf numFmtId="0" fontId="0" fillId="0" borderId="28" xfId="0" applyBorder="1"/>
    <xf numFmtId="0" fontId="0" fillId="0" borderId="29" xfId="0" applyBorder="1"/>
    <xf numFmtId="0" fontId="25" fillId="0" borderId="30" xfId="42" applyFont="1" applyFill="1" applyBorder="1" applyAlignment="1">
      <alignment horizontal="right" vertical="center" wrapText="1"/>
    </xf>
    <xf numFmtId="0" fontId="21" fillId="0" borderId="25" xfId="42" applyFont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right" vertical="top"/>
    </xf>
    <xf numFmtId="4" fontId="19" fillId="33" borderId="19" xfId="0" applyNumberFormat="1" applyFont="1" applyFill="1" applyBorder="1" applyAlignment="1">
      <alignment horizontal="right" vertical="top"/>
    </xf>
    <xf numFmtId="0" fontId="19" fillId="33" borderId="20" xfId="0" applyFont="1" applyFill="1" applyBorder="1" applyAlignment="1">
      <alignment horizontal="right" vertical="top"/>
    </xf>
    <xf numFmtId="0" fontId="21" fillId="0" borderId="26" xfId="42" applyFont="1" applyBorder="1" applyAlignment="1">
      <alignment horizontal="center" vertical="center" wrapText="1"/>
    </xf>
    <xf numFmtId="0" fontId="21" fillId="0" borderId="24" xfId="42" applyFont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21" fillId="34" borderId="25" xfId="42" applyFont="1" applyFill="1" applyBorder="1" applyAlignment="1">
      <alignment horizontal="center" vertical="center" wrapText="1"/>
    </xf>
    <xf numFmtId="0" fontId="21" fillId="34" borderId="10" xfId="42" applyFont="1" applyFill="1" applyBorder="1" applyAlignment="1">
      <alignment horizontal="center" vertical="center" wrapText="1"/>
    </xf>
    <xf numFmtId="0" fontId="19" fillId="34" borderId="25" xfId="42" applyFont="1" applyFill="1" applyBorder="1" applyAlignment="1">
      <alignment vertical="center" wrapText="1"/>
    </xf>
    <xf numFmtId="0" fontId="19" fillId="34" borderId="10" xfId="42" applyFont="1" applyFill="1" applyBorder="1" applyAlignment="1">
      <alignment vertical="center" wrapText="1"/>
    </xf>
    <xf numFmtId="4" fontId="21" fillId="34" borderId="25" xfId="42" applyNumberFormat="1" applyFont="1" applyFill="1" applyBorder="1" applyAlignment="1">
      <alignment horizontal="center" vertical="center" wrapText="1"/>
    </xf>
    <xf numFmtId="4" fontId="21" fillId="34" borderId="10" xfId="42" applyNumberFormat="1" applyFont="1" applyFill="1" applyBorder="1" applyAlignment="1">
      <alignment horizontal="center" vertical="center" wrapText="1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rmal 2 2" xfId="43"/>
    <cellStyle name="Normal 3" xfId="44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2</xdr:col>
      <xdr:colOff>206502</xdr:colOff>
      <xdr:row>0</xdr:row>
      <xdr:rowOff>78847</xdr:rowOff>
    </xdr:to>
    <xdr:pic>
      <xdr:nvPicPr>
        <xdr:cNvPr id="3" name="Imagem 2" descr="C:\Users\CLAUDIO SANTOS\Desktop\BRASÃO OFICIAL UFM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" y="76200"/>
          <a:ext cx="787527" cy="26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133350</xdr:colOff>
      <xdr:row>5</xdr:row>
      <xdr:rowOff>0</xdr:rowOff>
    </xdr:from>
    <xdr:to>
      <xdr:col>13</xdr:col>
      <xdr:colOff>176784</xdr:colOff>
      <xdr:row>5</xdr:row>
      <xdr:rowOff>2567</xdr:rowOff>
    </xdr:to>
    <xdr:pic>
      <xdr:nvPicPr>
        <xdr:cNvPr id="4" name="Imagem 3" descr="C:\Users\CLAUDIO SANTOS\Desktop\BRASÃO OFICIAL UFM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48950" y="838200"/>
          <a:ext cx="719709" cy="25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142876</xdr:colOff>
      <xdr:row>0</xdr:row>
      <xdr:rowOff>152400</xdr:rowOff>
    </xdr:from>
    <xdr:to>
      <xdr:col>2</xdr:col>
      <xdr:colOff>95250</xdr:colOff>
      <xdr:row>3</xdr:row>
      <xdr:rowOff>190500</xdr:rowOff>
    </xdr:to>
    <xdr:pic>
      <xdr:nvPicPr>
        <xdr:cNvPr id="5" name="Imagem 4" descr="C:\Users\CLAUDIO SANTOS\Desktop\BRASÃO OFICIAL UFM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6" y="152400"/>
          <a:ext cx="933449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4"/>
  <sheetViews>
    <sheetView showGridLines="0" tabSelected="1" topLeftCell="A294" zoomScaleNormal="100" workbookViewId="0">
      <selection activeCell="E318" sqref="E318:L318"/>
    </sheetView>
  </sheetViews>
  <sheetFormatPr defaultRowHeight="12.75"/>
  <cols>
    <col min="1" max="1" width="6.28515625" style="3" customWidth="1"/>
    <col min="2" max="2" width="14.7109375" style="11" bestFit="1" customWidth="1"/>
    <col min="3" max="3" width="69.42578125" style="1" customWidth="1"/>
    <col min="4" max="4" width="9.140625" style="1" bestFit="1" customWidth="1"/>
    <col min="5" max="5" width="9.140625" style="2" bestFit="1" customWidth="1"/>
    <col min="6" max="6" width="12.5703125" style="12" bestFit="1" customWidth="1"/>
    <col min="7" max="7" width="12.5703125" style="2" bestFit="1" customWidth="1"/>
    <col min="8" max="8" width="12.140625" style="12" bestFit="1" customWidth="1"/>
    <col min="9" max="9" width="12.140625" style="2" bestFit="1" customWidth="1"/>
    <col min="10" max="10" width="13.5703125" style="2" bestFit="1" customWidth="1"/>
    <col min="11" max="11" width="15.28515625" style="2" bestFit="1" customWidth="1"/>
    <col min="12" max="12" width="9.140625" style="1"/>
    <col min="13" max="13" width="10.140625" style="1" bestFit="1" customWidth="1"/>
    <col min="14" max="16384" width="9.140625" style="1"/>
  </cols>
  <sheetData>
    <row r="1" spans="1:11" ht="21" customHeight="1">
      <c r="A1" s="68" t="s">
        <v>847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ht="18" customHeight="1">
      <c r="A2" s="71" t="s">
        <v>863</v>
      </c>
      <c r="B2" s="72"/>
      <c r="C2" s="72"/>
      <c r="D2" s="72"/>
      <c r="E2" s="72"/>
      <c r="F2" s="72"/>
      <c r="G2" s="72"/>
      <c r="H2" s="72"/>
      <c r="I2" s="72"/>
      <c r="J2" s="72"/>
      <c r="K2" s="73"/>
    </row>
    <row r="3" spans="1:11" ht="22.5" customHeight="1">
      <c r="A3" s="71" t="s">
        <v>864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19.5" customHeight="1">
      <c r="A4" s="71" t="s">
        <v>865</v>
      </c>
      <c r="B4" s="74"/>
      <c r="C4" s="74"/>
      <c r="D4" s="74"/>
      <c r="E4" s="74"/>
      <c r="F4" s="74"/>
      <c r="G4" s="74"/>
      <c r="H4" s="74"/>
      <c r="I4" s="74"/>
      <c r="J4" s="74"/>
      <c r="K4" s="75"/>
    </row>
    <row r="5" spans="1:11" ht="15.75" thickBot="1">
      <c r="A5" s="76" t="s">
        <v>848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11" ht="22.5" customHeight="1">
      <c r="A6" s="79" t="s">
        <v>880</v>
      </c>
      <c r="B6" s="80"/>
      <c r="C6" s="80"/>
      <c r="D6" s="80"/>
      <c r="E6" s="80"/>
      <c r="F6" s="80"/>
      <c r="G6" s="80"/>
      <c r="H6" s="80"/>
      <c r="I6" s="81"/>
      <c r="J6" s="82" t="s">
        <v>849</v>
      </c>
      <c r="K6" s="55" t="s">
        <v>876</v>
      </c>
    </row>
    <row r="7" spans="1:11" ht="30.75" customHeight="1" thickBot="1">
      <c r="A7" s="84" t="s">
        <v>877</v>
      </c>
      <c r="B7" s="85"/>
      <c r="C7" s="86"/>
      <c r="D7" s="87" t="s">
        <v>860</v>
      </c>
      <c r="E7" s="85"/>
      <c r="F7" s="85"/>
      <c r="G7" s="85"/>
      <c r="H7" s="85"/>
      <c r="I7" s="86"/>
      <c r="J7" s="83"/>
      <c r="K7" s="56">
        <v>44136</v>
      </c>
    </row>
    <row r="8" spans="1:11" ht="18" customHeight="1">
      <c r="A8" s="93" t="s">
        <v>301</v>
      </c>
      <c r="B8" s="95" t="s">
        <v>850</v>
      </c>
      <c r="C8" s="97" t="s">
        <v>851</v>
      </c>
      <c r="D8" s="95" t="s">
        <v>852</v>
      </c>
      <c r="E8" s="99" t="s">
        <v>0</v>
      </c>
      <c r="F8" s="88" t="s">
        <v>853</v>
      </c>
      <c r="G8" s="88"/>
      <c r="H8" s="88" t="s">
        <v>854</v>
      </c>
      <c r="I8" s="88"/>
      <c r="J8" s="88" t="s">
        <v>855</v>
      </c>
      <c r="K8" s="92"/>
    </row>
    <row r="9" spans="1:11">
      <c r="A9" s="94"/>
      <c r="B9" s="96"/>
      <c r="C9" s="98"/>
      <c r="D9" s="96"/>
      <c r="E9" s="100"/>
      <c r="F9" s="15" t="s">
        <v>856</v>
      </c>
      <c r="G9" s="39" t="s">
        <v>857</v>
      </c>
      <c r="H9" s="15" t="s">
        <v>856</v>
      </c>
      <c r="I9" s="39" t="s">
        <v>857</v>
      </c>
      <c r="J9" s="39" t="s">
        <v>856</v>
      </c>
      <c r="K9" s="27" t="s">
        <v>857</v>
      </c>
    </row>
    <row r="10" spans="1:11" ht="12.75" customHeight="1">
      <c r="A10" s="28" t="s">
        <v>302</v>
      </c>
      <c r="B10" s="9"/>
      <c r="C10" s="7" t="s">
        <v>1</v>
      </c>
      <c r="D10" s="7"/>
      <c r="E10" s="7"/>
      <c r="F10" s="14"/>
      <c r="G10" s="8">
        <f>SUM(G11:G26)</f>
        <v>67994.819999999992</v>
      </c>
      <c r="H10" s="14"/>
      <c r="I10" s="8">
        <f>SUM(I11:I26)</f>
        <v>46773.16</v>
      </c>
      <c r="J10" s="7"/>
      <c r="K10" s="29">
        <f>SUM(K11:K26)</f>
        <v>114767.97999999998</v>
      </c>
    </row>
    <row r="11" spans="1:11">
      <c r="A11" s="30" t="s">
        <v>303</v>
      </c>
      <c r="B11" s="10" t="s">
        <v>317</v>
      </c>
      <c r="C11" s="4" t="s">
        <v>2</v>
      </c>
      <c r="D11" s="5" t="s">
        <v>869</v>
      </c>
      <c r="E11" s="6">
        <v>1</v>
      </c>
      <c r="F11" s="13">
        <v>271.41000000000003</v>
      </c>
      <c r="G11" s="6">
        <f t="shared" ref="G11" si="0">TRUNC(E11*F11,2)</f>
        <v>271.41000000000003</v>
      </c>
      <c r="H11" s="13">
        <v>0</v>
      </c>
      <c r="I11" s="6">
        <f t="shared" ref="I11" si="1">TRUNC(E11*H11,2)</f>
        <v>0</v>
      </c>
      <c r="J11" s="6">
        <f t="shared" ref="J11" si="2">TRUNC(F11+H11,2)</f>
        <v>271.41000000000003</v>
      </c>
      <c r="K11" s="31">
        <f t="shared" ref="K11" si="3">TRUNC(E11*J11,2)</f>
        <v>271.41000000000003</v>
      </c>
    </row>
    <row r="12" spans="1:11" ht="38.25">
      <c r="A12" s="30" t="s">
        <v>304</v>
      </c>
      <c r="B12" s="10" t="s">
        <v>567</v>
      </c>
      <c r="C12" s="4" t="s">
        <v>9</v>
      </c>
      <c r="D12" s="5" t="s">
        <v>300</v>
      </c>
      <c r="E12" s="6">
        <v>100</v>
      </c>
      <c r="F12" s="13">
        <v>102.91</v>
      </c>
      <c r="G12" s="6">
        <f t="shared" ref="G12:G26" si="4">TRUNC(E12*F12,2)</f>
        <v>10291</v>
      </c>
      <c r="H12" s="13">
        <v>14.6</v>
      </c>
      <c r="I12" s="6">
        <f t="shared" ref="I12:I26" si="5">TRUNC(E12*H12,2)</f>
        <v>1460</v>
      </c>
      <c r="J12" s="6">
        <f t="shared" ref="J12:J26" si="6">TRUNC(F12+H12,2)</f>
        <v>117.51</v>
      </c>
      <c r="K12" s="31">
        <f t="shared" ref="K12:K26" si="7">TRUNC(E12*J12,2)</f>
        <v>11751</v>
      </c>
    </row>
    <row r="13" spans="1:11" ht="51">
      <c r="A13" s="30" t="s">
        <v>305</v>
      </c>
      <c r="B13" s="10" t="s">
        <v>568</v>
      </c>
      <c r="C13" s="4" t="s">
        <v>10</v>
      </c>
      <c r="D13" s="5" t="s">
        <v>869</v>
      </c>
      <c r="E13" s="6">
        <v>1</v>
      </c>
      <c r="F13" s="13">
        <v>844.74</v>
      </c>
      <c r="G13" s="6">
        <f t="shared" si="4"/>
        <v>844.74</v>
      </c>
      <c r="H13" s="13">
        <v>348.02</v>
      </c>
      <c r="I13" s="6">
        <f t="shared" si="5"/>
        <v>348.02</v>
      </c>
      <c r="J13" s="6">
        <f t="shared" si="6"/>
        <v>1192.76</v>
      </c>
      <c r="K13" s="31">
        <f t="shared" si="7"/>
        <v>1192.76</v>
      </c>
    </row>
    <row r="14" spans="1:11">
      <c r="A14" s="30" t="s">
        <v>306</v>
      </c>
      <c r="B14" s="10" t="s">
        <v>569</v>
      </c>
      <c r="C14" s="4" t="s">
        <v>3</v>
      </c>
      <c r="D14" s="5" t="s">
        <v>870</v>
      </c>
      <c r="E14" s="6">
        <v>3</v>
      </c>
      <c r="F14" s="13">
        <v>76.63</v>
      </c>
      <c r="G14" s="6">
        <f t="shared" si="4"/>
        <v>229.89</v>
      </c>
      <c r="H14" s="13">
        <v>86.54</v>
      </c>
      <c r="I14" s="6">
        <f t="shared" si="5"/>
        <v>259.62</v>
      </c>
      <c r="J14" s="6">
        <f t="shared" si="6"/>
        <v>163.16999999999999</v>
      </c>
      <c r="K14" s="31">
        <f t="shared" si="7"/>
        <v>489.51</v>
      </c>
    </row>
    <row r="15" spans="1:11">
      <c r="A15" s="30" t="s">
        <v>307</v>
      </c>
      <c r="B15" s="10" t="s">
        <v>570</v>
      </c>
      <c r="C15" s="4" t="s">
        <v>4</v>
      </c>
      <c r="D15" s="5" t="s">
        <v>870</v>
      </c>
      <c r="E15" s="6">
        <v>10</v>
      </c>
      <c r="F15" s="13">
        <v>75.319999999999993</v>
      </c>
      <c r="G15" s="6">
        <f t="shared" si="4"/>
        <v>753.2</v>
      </c>
      <c r="H15" s="13">
        <v>74.67</v>
      </c>
      <c r="I15" s="6">
        <f t="shared" si="5"/>
        <v>746.7</v>
      </c>
      <c r="J15" s="6">
        <f t="shared" si="6"/>
        <v>149.99</v>
      </c>
      <c r="K15" s="31">
        <f t="shared" si="7"/>
        <v>1499.9</v>
      </c>
    </row>
    <row r="16" spans="1:11">
      <c r="A16" s="30" t="s">
        <v>308</v>
      </c>
      <c r="B16" s="10" t="s">
        <v>571</v>
      </c>
      <c r="C16" s="4" t="s">
        <v>5</v>
      </c>
      <c r="D16" s="5" t="s">
        <v>870</v>
      </c>
      <c r="E16" s="6">
        <v>1</v>
      </c>
      <c r="F16" s="13">
        <v>54.91</v>
      </c>
      <c r="G16" s="6">
        <f t="shared" si="4"/>
        <v>54.91</v>
      </c>
      <c r="H16" s="13">
        <v>49.44</v>
      </c>
      <c r="I16" s="6">
        <f t="shared" si="5"/>
        <v>49.44</v>
      </c>
      <c r="J16" s="6">
        <f t="shared" si="6"/>
        <v>104.35</v>
      </c>
      <c r="K16" s="31">
        <f t="shared" si="7"/>
        <v>104.35</v>
      </c>
    </row>
    <row r="17" spans="1:11">
      <c r="A17" s="30" t="s">
        <v>309</v>
      </c>
      <c r="B17" s="10" t="s">
        <v>572</v>
      </c>
      <c r="C17" s="4" t="s">
        <v>6</v>
      </c>
      <c r="D17" s="5" t="s">
        <v>870</v>
      </c>
      <c r="E17" s="6">
        <v>3</v>
      </c>
      <c r="F17" s="13">
        <v>76.78</v>
      </c>
      <c r="G17" s="6">
        <f t="shared" si="4"/>
        <v>230.34</v>
      </c>
      <c r="H17" s="13">
        <v>51.02</v>
      </c>
      <c r="I17" s="6">
        <f t="shared" si="5"/>
        <v>153.06</v>
      </c>
      <c r="J17" s="6">
        <f t="shared" si="6"/>
        <v>127.8</v>
      </c>
      <c r="K17" s="31">
        <f t="shared" si="7"/>
        <v>383.4</v>
      </c>
    </row>
    <row r="18" spans="1:11" ht="25.5">
      <c r="A18" s="30" t="s">
        <v>310</v>
      </c>
      <c r="B18" s="10" t="s">
        <v>731</v>
      </c>
      <c r="C18" s="4" t="s">
        <v>14</v>
      </c>
      <c r="D18" s="5" t="s">
        <v>871</v>
      </c>
      <c r="E18" s="6">
        <v>12</v>
      </c>
      <c r="F18" s="13">
        <v>638.63</v>
      </c>
      <c r="G18" s="6">
        <f t="shared" si="4"/>
        <v>7663.56</v>
      </c>
      <c r="H18" s="13">
        <v>289.92</v>
      </c>
      <c r="I18" s="6">
        <f t="shared" si="5"/>
        <v>3479.04</v>
      </c>
      <c r="J18" s="6">
        <f t="shared" si="6"/>
        <v>928.55</v>
      </c>
      <c r="K18" s="31">
        <f t="shared" si="7"/>
        <v>11142.6</v>
      </c>
    </row>
    <row r="19" spans="1:11" ht="27.75" customHeight="1">
      <c r="A19" s="30" t="s">
        <v>311</v>
      </c>
      <c r="B19" s="10" t="s">
        <v>732</v>
      </c>
      <c r="C19" s="4" t="s">
        <v>15</v>
      </c>
      <c r="D19" s="5" t="s">
        <v>871</v>
      </c>
      <c r="E19" s="6">
        <v>12</v>
      </c>
      <c r="F19" s="13">
        <v>550.51</v>
      </c>
      <c r="G19" s="6">
        <f t="shared" si="4"/>
        <v>6606.12</v>
      </c>
      <c r="H19" s="13">
        <v>214.79</v>
      </c>
      <c r="I19" s="6">
        <f t="shared" si="5"/>
        <v>2577.48</v>
      </c>
      <c r="J19" s="6">
        <f t="shared" si="6"/>
        <v>765.3</v>
      </c>
      <c r="K19" s="31">
        <f t="shared" si="7"/>
        <v>9183.6</v>
      </c>
    </row>
    <row r="20" spans="1:11" ht="27.75" customHeight="1">
      <c r="A20" s="30" t="s">
        <v>312</v>
      </c>
      <c r="B20" s="10" t="s">
        <v>733</v>
      </c>
      <c r="C20" s="4" t="s">
        <v>16</v>
      </c>
      <c r="D20" s="5" t="s">
        <v>871</v>
      </c>
      <c r="E20" s="6">
        <v>20</v>
      </c>
      <c r="F20" s="13">
        <v>358.71</v>
      </c>
      <c r="G20" s="6">
        <f t="shared" si="4"/>
        <v>7174.2</v>
      </c>
      <c r="H20" s="13">
        <v>130.44</v>
      </c>
      <c r="I20" s="6">
        <f t="shared" si="5"/>
        <v>2608.8000000000002</v>
      </c>
      <c r="J20" s="6">
        <f t="shared" si="6"/>
        <v>489.15</v>
      </c>
      <c r="K20" s="31">
        <f t="shared" si="7"/>
        <v>9783</v>
      </c>
    </row>
    <row r="21" spans="1:11" ht="29.25" customHeight="1">
      <c r="A21" s="30" t="s">
        <v>313</v>
      </c>
      <c r="B21" s="10" t="s">
        <v>734</v>
      </c>
      <c r="C21" s="4" t="s">
        <v>17</v>
      </c>
      <c r="D21" s="5" t="s">
        <v>871</v>
      </c>
      <c r="E21" s="6">
        <v>22</v>
      </c>
      <c r="F21" s="13">
        <v>637.49</v>
      </c>
      <c r="G21" s="6">
        <f t="shared" si="4"/>
        <v>14024.78</v>
      </c>
      <c r="H21" s="13">
        <v>234.97</v>
      </c>
      <c r="I21" s="6">
        <f t="shared" si="5"/>
        <v>5169.34</v>
      </c>
      <c r="J21" s="6">
        <f t="shared" si="6"/>
        <v>872.46</v>
      </c>
      <c r="K21" s="31">
        <f t="shared" si="7"/>
        <v>19194.12</v>
      </c>
    </row>
    <row r="22" spans="1:11" ht="29.25" customHeight="1">
      <c r="A22" s="30" t="s">
        <v>314</v>
      </c>
      <c r="B22" s="10" t="s">
        <v>735</v>
      </c>
      <c r="C22" s="4" t="s">
        <v>18</v>
      </c>
      <c r="D22" s="5" t="s">
        <v>871</v>
      </c>
      <c r="E22" s="6">
        <v>12</v>
      </c>
      <c r="F22" s="13">
        <v>581.87</v>
      </c>
      <c r="G22" s="6">
        <f t="shared" si="4"/>
        <v>6982.44</v>
      </c>
      <c r="H22" s="13">
        <v>127.86</v>
      </c>
      <c r="I22" s="6">
        <f t="shared" si="5"/>
        <v>1534.32</v>
      </c>
      <c r="J22" s="6">
        <f t="shared" si="6"/>
        <v>709.73</v>
      </c>
      <c r="K22" s="31">
        <f t="shared" si="7"/>
        <v>8516.76</v>
      </c>
    </row>
    <row r="23" spans="1:11" ht="70.5" customHeight="1">
      <c r="A23" s="30" t="s">
        <v>315</v>
      </c>
      <c r="B23" s="10" t="s">
        <v>573</v>
      </c>
      <c r="C23" s="4" t="s">
        <v>11</v>
      </c>
      <c r="D23" s="5" t="s">
        <v>869</v>
      </c>
      <c r="E23" s="6">
        <v>1</v>
      </c>
      <c r="F23" s="13">
        <v>1174.99</v>
      </c>
      <c r="G23" s="6">
        <f t="shared" si="4"/>
        <v>1174.99</v>
      </c>
      <c r="H23" s="13">
        <v>985.06</v>
      </c>
      <c r="I23" s="6">
        <f t="shared" si="5"/>
        <v>985.06</v>
      </c>
      <c r="J23" s="6">
        <f t="shared" si="6"/>
        <v>2160.0500000000002</v>
      </c>
      <c r="K23" s="31">
        <f t="shared" si="7"/>
        <v>2160.0500000000002</v>
      </c>
    </row>
    <row r="24" spans="1:11" ht="55.5" customHeight="1">
      <c r="A24" s="30" t="s">
        <v>316</v>
      </c>
      <c r="B24" s="10" t="s">
        <v>574</v>
      </c>
      <c r="C24" s="4" t="s">
        <v>12</v>
      </c>
      <c r="D24" s="5" t="s">
        <v>869</v>
      </c>
      <c r="E24" s="6">
        <v>1</v>
      </c>
      <c r="F24" s="13">
        <v>5234.78</v>
      </c>
      <c r="G24" s="6">
        <f t="shared" si="4"/>
        <v>5234.78</v>
      </c>
      <c r="H24" s="13">
        <v>2707.12</v>
      </c>
      <c r="I24" s="6">
        <f t="shared" si="5"/>
        <v>2707.12</v>
      </c>
      <c r="J24" s="6">
        <f t="shared" si="6"/>
        <v>7941.9</v>
      </c>
      <c r="K24" s="31">
        <f t="shared" si="7"/>
        <v>7941.9</v>
      </c>
    </row>
    <row r="25" spans="1:11">
      <c r="A25" s="30" t="s">
        <v>336</v>
      </c>
      <c r="B25" s="10" t="s">
        <v>7</v>
      </c>
      <c r="C25" s="4" t="s">
        <v>8</v>
      </c>
      <c r="D25" s="5" t="s">
        <v>869</v>
      </c>
      <c r="E25" s="6">
        <v>1</v>
      </c>
      <c r="F25" s="13">
        <v>2475.9</v>
      </c>
      <c r="G25" s="6">
        <f t="shared" si="4"/>
        <v>2475.9</v>
      </c>
      <c r="H25" s="13">
        <v>1122.1199999999999</v>
      </c>
      <c r="I25" s="6">
        <f t="shared" si="5"/>
        <v>1122.1199999999999</v>
      </c>
      <c r="J25" s="6">
        <f t="shared" si="6"/>
        <v>3598.02</v>
      </c>
      <c r="K25" s="31">
        <f t="shared" si="7"/>
        <v>3598.02</v>
      </c>
    </row>
    <row r="26" spans="1:11" ht="29.25" customHeight="1">
      <c r="A26" s="30" t="s">
        <v>337</v>
      </c>
      <c r="B26" s="10" t="s">
        <v>575</v>
      </c>
      <c r="C26" s="4" t="s">
        <v>13</v>
      </c>
      <c r="D26" s="5" t="s">
        <v>872</v>
      </c>
      <c r="E26" s="6">
        <v>12</v>
      </c>
      <c r="F26" s="13">
        <v>331.88</v>
      </c>
      <c r="G26" s="6">
        <f t="shared" si="4"/>
        <v>3982.56</v>
      </c>
      <c r="H26" s="13">
        <v>1964.42</v>
      </c>
      <c r="I26" s="6">
        <f t="shared" si="5"/>
        <v>23573.040000000001</v>
      </c>
      <c r="J26" s="6">
        <f t="shared" si="6"/>
        <v>2296.3000000000002</v>
      </c>
      <c r="K26" s="31">
        <f t="shared" si="7"/>
        <v>27555.599999999999</v>
      </c>
    </row>
    <row r="27" spans="1:11">
      <c r="A27" s="30"/>
      <c r="B27" s="10"/>
      <c r="C27" s="4"/>
      <c r="D27" s="5"/>
      <c r="E27" s="6"/>
      <c r="F27" s="13"/>
      <c r="G27" s="6"/>
      <c r="H27" s="13"/>
      <c r="I27" s="6"/>
      <c r="J27" s="6"/>
      <c r="K27" s="31"/>
    </row>
    <row r="28" spans="1:11">
      <c r="A28" s="28" t="s">
        <v>338</v>
      </c>
      <c r="B28" s="9"/>
      <c r="C28" s="7" t="s">
        <v>19</v>
      </c>
      <c r="D28" s="7"/>
      <c r="E28" s="7"/>
      <c r="F28" s="14"/>
      <c r="G28" s="8">
        <f>G29</f>
        <v>27291</v>
      </c>
      <c r="H28" s="14"/>
      <c r="I28" s="8">
        <f>I29</f>
        <v>148415</v>
      </c>
      <c r="J28" s="7"/>
      <c r="K28" s="29">
        <f>K29</f>
        <v>175706</v>
      </c>
    </row>
    <row r="29" spans="1:11">
      <c r="A29" s="30"/>
      <c r="B29" s="10" t="s">
        <v>576</v>
      </c>
      <c r="C29" s="4" t="s">
        <v>20</v>
      </c>
      <c r="D29" s="5" t="s">
        <v>869</v>
      </c>
      <c r="E29" s="6">
        <v>100</v>
      </c>
      <c r="F29" s="13">
        <v>272.91000000000003</v>
      </c>
      <c r="G29" s="6">
        <f>TRUNC(E29*F29,2)</f>
        <v>27291</v>
      </c>
      <c r="H29" s="13">
        <v>1484.15</v>
      </c>
      <c r="I29" s="6">
        <f>TRUNC(E29*H29,2)</f>
        <v>148415</v>
      </c>
      <c r="J29" s="6">
        <f>TRUNC(F29+H29,2)</f>
        <v>1757.06</v>
      </c>
      <c r="K29" s="31">
        <f>TRUNC(E29*J29,2)</f>
        <v>175706</v>
      </c>
    </row>
    <row r="30" spans="1:11">
      <c r="A30" s="28" t="s">
        <v>339</v>
      </c>
      <c r="B30" s="9"/>
      <c r="C30" s="7" t="s">
        <v>21</v>
      </c>
      <c r="D30" s="7"/>
      <c r="E30" s="7"/>
      <c r="F30" s="14"/>
      <c r="G30" s="8">
        <f>SUM(G31:G48)</f>
        <v>12500.7</v>
      </c>
      <c r="H30" s="14"/>
      <c r="I30" s="8">
        <f>SUM(I31:I48)</f>
        <v>22819.699999999997</v>
      </c>
      <c r="J30" s="7"/>
      <c r="K30" s="29">
        <f>SUM(K31:K48)</f>
        <v>35320.399999999994</v>
      </c>
    </row>
    <row r="31" spans="1:11">
      <c r="A31" s="30" t="s">
        <v>318</v>
      </c>
      <c r="B31" s="10" t="s">
        <v>577</v>
      </c>
      <c r="C31" s="4" t="s">
        <v>25</v>
      </c>
      <c r="D31" s="5" t="s">
        <v>873</v>
      </c>
      <c r="E31" s="6">
        <v>10</v>
      </c>
      <c r="F31" s="13">
        <v>27.66</v>
      </c>
      <c r="G31" s="6">
        <f t="shared" ref="G31:G48" si="8">TRUNC(E31*F31,2)</f>
        <v>276.60000000000002</v>
      </c>
      <c r="H31" s="13">
        <v>79.2</v>
      </c>
      <c r="I31" s="6">
        <f t="shared" ref="I31:I48" si="9">TRUNC(E31*H31,2)</f>
        <v>792</v>
      </c>
      <c r="J31" s="6">
        <f t="shared" ref="J31:J48" si="10">TRUNC(F31+H31,2)</f>
        <v>106.86</v>
      </c>
      <c r="K31" s="31">
        <f t="shared" ref="K31:K48" si="11">TRUNC(E31*J31,2)</f>
        <v>1068.5999999999999</v>
      </c>
    </row>
    <row r="32" spans="1:11" ht="21" customHeight="1">
      <c r="A32" s="30" t="s">
        <v>319</v>
      </c>
      <c r="B32" s="10" t="s">
        <v>736</v>
      </c>
      <c r="C32" s="4" t="s">
        <v>24</v>
      </c>
      <c r="D32" s="5" t="s">
        <v>873</v>
      </c>
      <c r="E32" s="6">
        <v>20</v>
      </c>
      <c r="F32" s="13">
        <v>7.35</v>
      </c>
      <c r="G32" s="6">
        <f t="shared" si="8"/>
        <v>147</v>
      </c>
      <c r="H32" s="13">
        <v>31.39</v>
      </c>
      <c r="I32" s="6">
        <f t="shared" si="9"/>
        <v>627.79999999999995</v>
      </c>
      <c r="J32" s="6">
        <f t="shared" si="10"/>
        <v>38.74</v>
      </c>
      <c r="K32" s="31">
        <f t="shared" si="11"/>
        <v>774.8</v>
      </c>
    </row>
    <row r="33" spans="1:11" ht="32.25" customHeight="1">
      <c r="A33" s="30" t="s">
        <v>320</v>
      </c>
      <c r="B33" s="10" t="s">
        <v>578</v>
      </c>
      <c r="C33" s="4" t="s">
        <v>26</v>
      </c>
      <c r="D33" s="5" t="s">
        <v>871</v>
      </c>
      <c r="E33" s="6">
        <v>1000</v>
      </c>
      <c r="F33" s="13">
        <v>1.66</v>
      </c>
      <c r="G33" s="6">
        <f t="shared" si="8"/>
        <v>1660</v>
      </c>
      <c r="H33" s="13">
        <v>4.75</v>
      </c>
      <c r="I33" s="6">
        <f t="shared" si="9"/>
        <v>4750</v>
      </c>
      <c r="J33" s="6">
        <f t="shared" si="10"/>
        <v>6.41</v>
      </c>
      <c r="K33" s="31">
        <f t="shared" si="11"/>
        <v>6410</v>
      </c>
    </row>
    <row r="34" spans="1:11" ht="16.5" customHeight="1">
      <c r="A34" s="30" t="s">
        <v>321</v>
      </c>
      <c r="B34" s="10" t="s">
        <v>737</v>
      </c>
      <c r="C34" s="4" t="s">
        <v>27</v>
      </c>
      <c r="D34" s="5" t="s">
        <v>871</v>
      </c>
      <c r="E34" s="6">
        <v>500</v>
      </c>
      <c r="F34" s="13">
        <v>0.41</v>
      </c>
      <c r="G34" s="6">
        <f t="shared" si="8"/>
        <v>205</v>
      </c>
      <c r="H34" s="13">
        <v>1.88</v>
      </c>
      <c r="I34" s="6">
        <f t="shared" si="9"/>
        <v>940</v>
      </c>
      <c r="J34" s="6">
        <f t="shared" si="10"/>
        <v>2.29</v>
      </c>
      <c r="K34" s="31">
        <f t="shared" si="11"/>
        <v>1145</v>
      </c>
    </row>
    <row r="35" spans="1:11" ht="29.25" customHeight="1">
      <c r="A35" s="30" t="s">
        <v>322</v>
      </c>
      <c r="B35" s="10" t="s">
        <v>738</v>
      </c>
      <c r="C35" s="4" t="s">
        <v>28</v>
      </c>
      <c r="D35" s="5" t="s">
        <v>871</v>
      </c>
      <c r="E35" s="6">
        <v>200</v>
      </c>
      <c r="F35" s="13">
        <v>1.7</v>
      </c>
      <c r="G35" s="6">
        <f t="shared" si="8"/>
        <v>340</v>
      </c>
      <c r="H35" s="13">
        <v>7.27</v>
      </c>
      <c r="I35" s="6">
        <f t="shared" si="9"/>
        <v>1454</v>
      </c>
      <c r="J35" s="6">
        <f t="shared" si="10"/>
        <v>8.9700000000000006</v>
      </c>
      <c r="K35" s="31">
        <f t="shared" si="11"/>
        <v>1794</v>
      </c>
    </row>
    <row r="36" spans="1:11" ht="15.75" customHeight="1">
      <c r="A36" s="30" t="s">
        <v>323</v>
      </c>
      <c r="B36" s="10">
        <v>4021201</v>
      </c>
      <c r="C36" s="4" t="s">
        <v>23</v>
      </c>
      <c r="D36" s="5" t="s">
        <v>874</v>
      </c>
      <c r="E36" s="6">
        <v>5000</v>
      </c>
      <c r="F36" s="13">
        <v>0.14000000000000001</v>
      </c>
      <c r="G36" s="6">
        <f t="shared" si="8"/>
        <v>700</v>
      </c>
      <c r="H36" s="13">
        <v>0.7</v>
      </c>
      <c r="I36" s="6">
        <f t="shared" si="9"/>
        <v>3500</v>
      </c>
      <c r="J36" s="6">
        <f t="shared" si="10"/>
        <v>0.84</v>
      </c>
      <c r="K36" s="31">
        <f t="shared" si="11"/>
        <v>4200</v>
      </c>
    </row>
    <row r="37" spans="1:11" ht="28.5" customHeight="1">
      <c r="A37" s="30" t="s">
        <v>324</v>
      </c>
      <c r="B37" s="10" t="s">
        <v>739</v>
      </c>
      <c r="C37" s="4" t="s">
        <v>33</v>
      </c>
      <c r="D37" s="5" t="s">
        <v>871</v>
      </c>
      <c r="E37" s="6">
        <v>200</v>
      </c>
      <c r="F37" s="13">
        <v>0.42</v>
      </c>
      <c r="G37" s="6">
        <f t="shared" si="8"/>
        <v>84</v>
      </c>
      <c r="H37" s="13">
        <v>1.98</v>
      </c>
      <c r="I37" s="6">
        <f t="shared" si="9"/>
        <v>396</v>
      </c>
      <c r="J37" s="6">
        <f t="shared" si="10"/>
        <v>2.4</v>
      </c>
      <c r="K37" s="31">
        <f t="shared" si="11"/>
        <v>480</v>
      </c>
    </row>
    <row r="38" spans="1:11" ht="15" customHeight="1">
      <c r="A38" s="30" t="s">
        <v>325</v>
      </c>
      <c r="B38" s="10" t="s">
        <v>740</v>
      </c>
      <c r="C38" s="4" t="s">
        <v>30</v>
      </c>
      <c r="D38" s="5" t="s">
        <v>871</v>
      </c>
      <c r="E38" s="6">
        <v>10</v>
      </c>
      <c r="F38" s="13">
        <v>1.1299999999999999</v>
      </c>
      <c r="G38" s="6">
        <f t="shared" si="8"/>
        <v>11.3</v>
      </c>
      <c r="H38" s="13">
        <v>5.28</v>
      </c>
      <c r="I38" s="6">
        <f t="shared" si="9"/>
        <v>52.8</v>
      </c>
      <c r="J38" s="6">
        <f t="shared" si="10"/>
        <v>6.41</v>
      </c>
      <c r="K38" s="31">
        <f t="shared" si="11"/>
        <v>64.099999999999994</v>
      </c>
    </row>
    <row r="39" spans="1:11" ht="28.5" customHeight="1">
      <c r="A39" s="30" t="s">
        <v>326</v>
      </c>
      <c r="B39" s="10" t="s">
        <v>579</v>
      </c>
      <c r="C39" s="4" t="s">
        <v>31</v>
      </c>
      <c r="D39" s="5" t="s">
        <v>871</v>
      </c>
      <c r="E39" s="6">
        <v>20</v>
      </c>
      <c r="F39" s="13">
        <v>2.91</v>
      </c>
      <c r="G39" s="6">
        <f t="shared" si="8"/>
        <v>58.2</v>
      </c>
      <c r="H39" s="13">
        <v>14.36</v>
      </c>
      <c r="I39" s="6">
        <f t="shared" si="9"/>
        <v>287.2</v>
      </c>
      <c r="J39" s="6">
        <f t="shared" si="10"/>
        <v>17.27</v>
      </c>
      <c r="K39" s="31">
        <f t="shared" si="11"/>
        <v>345.4</v>
      </c>
    </row>
    <row r="40" spans="1:11" ht="17.25" customHeight="1">
      <c r="A40" s="30" t="s">
        <v>327</v>
      </c>
      <c r="B40" s="10" t="s">
        <v>580</v>
      </c>
      <c r="C40" s="4" t="s">
        <v>32</v>
      </c>
      <c r="D40" s="5" t="s">
        <v>871</v>
      </c>
      <c r="E40" s="6">
        <v>10</v>
      </c>
      <c r="F40" s="13">
        <v>1.82</v>
      </c>
      <c r="G40" s="6">
        <f t="shared" si="8"/>
        <v>18.2</v>
      </c>
      <c r="H40" s="13">
        <v>9.2200000000000006</v>
      </c>
      <c r="I40" s="6">
        <f t="shared" si="9"/>
        <v>92.2</v>
      </c>
      <c r="J40" s="6">
        <f t="shared" si="10"/>
        <v>11.04</v>
      </c>
      <c r="K40" s="31">
        <f t="shared" si="11"/>
        <v>110.4</v>
      </c>
    </row>
    <row r="41" spans="1:11" ht="27.75" customHeight="1">
      <c r="A41" s="30" t="s">
        <v>328</v>
      </c>
      <c r="B41" s="10" t="s">
        <v>741</v>
      </c>
      <c r="C41" s="4" t="s">
        <v>34</v>
      </c>
      <c r="D41" s="5" t="s">
        <v>869</v>
      </c>
      <c r="E41" s="6">
        <v>50</v>
      </c>
      <c r="F41" s="13">
        <v>0.08</v>
      </c>
      <c r="G41" s="6">
        <f t="shared" si="8"/>
        <v>4</v>
      </c>
      <c r="H41" s="13">
        <v>0.41</v>
      </c>
      <c r="I41" s="6">
        <f t="shared" si="9"/>
        <v>20.5</v>
      </c>
      <c r="J41" s="6">
        <f t="shared" si="10"/>
        <v>0.49</v>
      </c>
      <c r="K41" s="31">
        <f t="shared" si="11"/>
        <v>24.5</v>
      </c>
    </row>
    <row r="42" spans="1:11" ht="19.5" customHeight="1">
      <c r="A42" s="30" t="s">
        <v>329</v>
      </c>
      <c r="B42" s="10" t="s">
        <v>742</v>
      </c>
      <c r="C42" s="4" t="s">
        <v>38</v>
      </c>
      <c r="D42" s="5" t="s">
        <v>869</v>
      </c>
      <c r="E42" s="6">
        <v>40</v>
      </c>
      <c r="F42" s="13">
        <v>0.16</v>
      </c>
      <c r="G42" s="6">
        <f t="shared" si="8"/>
        <v>6.4</v>
      </c>
      <c r="H42" s="13">
        <v>0.78</v>
      </c>
      <c r="I42" s="6">
        <f t="shared" si="9"/>
        <v>31.2</v>
      </c>
      <c r="J42" s="6">
        <f t="shared" si="10"/>
        <v>0.94</v>
      </c>
      <c r="K42" s="31">
        <f t="shared" si="11"/>
        <v>37.6</v>
      </c>
    </row>
    <row r="43" spans="1:11" ht="28.5" customHeight="1">
      <c r="A43" s="30" t="s">
        <v>330</v>
      </c>
      <c r="B43" s="10" t="s">
        <v>743</v>
      </c>
      <c r="C43" s="4" t="s">
        <v>35</v>
      </c>
      <c r="D43" s="5" t="s">
        <v>300</v>
      </c>
      <c r="E43" s="6">
        <v>120</v>
      </c>
      <c r="F43" s="13">
        <v>0.06</v>
      </c>
      <c r="G43" s="6">
        <f t="shared" si="8"/>
        <v>7.2</v>
      </c>
      <c r="H43" s="13">
        <v>0.28999999999999998</v>
      </c>
      <c r="I43" s="6">
        <f t="shared" si="9"/>
        <v>34.799999999999997</v>
      </c>
      <c r="J43" s="6">
        <f t="shared" si="10"/>
        <v>0.35</v>
      </c>
      <c r="K43" s="31">
        <f t="shared" si="11"/>
        <v>42</v>
      </c>
    </row>
    <row r="44" spans="1:11" ht="18" customHeight="1">
      <c r="A44" s="30" t="s">
        <v>331</v>
      </c>
      <c r="B44" s="10" t="s">
        <v>744</v>
      </c>
      <c r="C44" s="4" t="s">
        <v>36</v>
      </c>
      <c r="D44" s="5" t="s">
        <v>869</v>
      </c>
      <c r="E44" s="6">
        <v>20</v>
      </c>
      <c r="F44" s="13">
        <v>1.42</v>
      </c>
      <c r="G44" s="6">
        <f t="shared" si="8"/>
        <v>28.4</v>
      </c>
      <c r="H44" s="13">
        <v>7.04</v>
      </c>
      <c r="I44" s="6">
        <f t="shared" si="9"/>
        <v>140.80000000000001</v>
      </c>
      <c r="J44" s="6">
        <f t="shared" si="10"/>
        <v>8.4600000000000009</v>
      </c>
      <c r="K44" s="31">
        <f t="shared" si="11"/>
        <v>169.2</v>
      </c>
    </row>
    <row r="45" spans="1:11" ht="18.75" customHeight="1">
      <c r="A45" s="30" t="s">
        <v>332</v>
      </c>
      <c r="B45" s="10" t="s">
        <v>745</v>
      </c>
      <c r="C45" s="4" t="s">
        <v>37</v>
      </c>
      <c r="D45" s="5" t="s">
        <v>869</v>
      </c>
      <c r="E45" s="6">
        <v>20</v>
      </c>
      <c r="F45" s="13">
        <v>0.18</v>
      </c>
      <c r="G45" s="6">
        <f t="shared" si="8"/>
        <v>3.6</v>
      </c>
      <c r="H45" s="13">
        <v>0.88</v>
      </c>
      <c r="I45" s="6">
        <f t="shared" si="9"/>
        <v>17.600000000000001</v>
      </c>
      <c r="J45" s="6">
        <f t="shared" si="10"/>
        <v>1.06</v>
      </c>
      <c r="K45" s="31">
        <f t="shared" si="11"/>
        <v>21.2</v>
      </c>
    </row>
    <row r="46" spans="1:11" ht="16.5" customHeight="1">
      <c r="A46" s="30" t="s">
        <v>333</v>
      </c>
      <c r="B46" s="10" t="s">
        <v>746</v>
      </c>
      <c r="C46" s="4" t="s">
        <v>39</v>
      </c>
      <c r="D46" s="5" t="s">
        <v>869</v>
      </c>
      <c r="E46" s="6">
        <v>20</v>
      </c>
      <c r="F46" s="13">
        <v>1.04</v>
      </c>
      <c r="G46" s="6">
        <f t="shared" si="8"/>
        <v>20.8</v>
      </c>
      <c r="H46" s="13">
        <v>5.14</v>
      </c>
      <c r="I46" s="6">
        <f t="shared" si="9"/>
        <v>102.8</v>
      </c>
      <c r="J46" s="6">
        <f t="shared" si="10"/>
        <v>6.18</v>
      </c>
      <c r="K46" s="31">
        <f t="shared" si="11"/>
        <v>123.6</v>
      </c>
    </row>
    <row r="47" spans="1:11" ht="18" customHeight="1">
      <c r="A47" s="30" t="s">
        <v>334</v>
      </c>
      <c r="B47" s="10" t="s">
        <v>581</v>
      </c>
      <c r="C47" s="4" t="s">
        <v>29</v>
      </c>
      <c r="D47" s="5" t="s">
        <v>871</v>
      </c>
      <c r="E47" s="6">
        <v>500</v>
      </c>
      <c r="F47" s="13">
        <v>1.23</v>
      </c>
      <c r="G47" s="6">
        <f t="shared" si="8"/>
        <v>615</v>
      </c>
      <c r="H47" s="13">
        <v>7.29</v>
      </c>
      <c r="I47" s="6">
        <f t="shared" si="9"/>
        <v>3645</v>
      </c>
      <c r="J47" s="6">
        <f t="shared" si="10"/>
        <v>8.52</v>
      </c>
      <c r="K47" s="31">
        <f t="shared" si="11"/>
        <v>4260</v>
      </c>
    </row>
    <row r="48" spans="1:11">
      <c r="A48" s="30" t="s">
        <v>335</v>
      </c>
      <c r="B48" s="10" t="s">
        <v>582</v>
      </c>
      <c r="C48" s="4" t="s">
        <v>22</v>
      </c>
      <c r="D48" s="5" t="s">
        <v>871</v>
      </c>
      <c r="E48" s="6">
        <v>500</v>
      </c>
      <c r="F48" s="13">
        <v>16.63</v>
      </c>
      <c r="G48" s="6">
        <f t="shared" si="8"/>
        <v>8315</v>
      </c>
      <c r="H48" s="13">
        <v>11.87</v>
      </c>
      <c r="I48" s="6">
        <f t="shared" si="9"/>
        <v>5935</v>
      </c>
      <c r="J48" s="6">
        <f t="shared" si="10"/>
        <v>28.5</v>
      </c>
      <c r="K48" s="31">
        <f t="shared" si="11"/>
        <v>14250</v>
      </c>
    </row>
    <row r="49" spans="1:11">
      <c r="A49" s="30"/>
      <c r="B49" s="10"/>
      <c r="C49" s="4"/>
      <c r="D49" s="5"/>
      <c r="E49" s="6"/>
      <c r="F49" s="13"/>
      <c r="G49" s="6"/>
      <c r="H49" s="13"/>
      <c r="I49" s="6"/>
      <c r="J49" s="6"/>
      <c r="K49" s="32"/>
    </row>
    <row r="50" spans="1:11">
      <c r="A50" s="28" t="s">
        <v>340</v>
      </c>
      <c r="B50" s="9"/>
      <c r="C50" s="7" t="s">
        <v>40</v>
      </c>
      <c r="D50" s="7"/>
      <c r="E50" s="7"/>
      <c r="F50" s="14"/>
      <c r="G50" s="8">
        <f>SUM(G51:G61)</f>
        <v>69823.95</v>
      </c>
      <c r="H50" s="14"/>
      <c r="I50" s="8">
        <f>SUM(I51:I61)</f>
        <v>31495.000000000004</v>
      </c>
      <c r="J50" s="7"/>
      <c r="K50" s="29">
        <f>SUM(K51:K61)</f>
        <v>101318.95</v>
      </c>
    </row>
    <row r="51" spans="1:11" ht="30" customHeight="1">
      <c r="A51" s="30" t="s">
        <v>341</v>
      </c>
      <c r="B51" s="10" t="s">
        <v>747</v>
      </c>
      <c r="C51" s="4" t="s">
        <v>51</v>
      </c>
      <c r="D51" s="5" t="s">
        <v>871</v>
      </c>
      <c r="E51" s="6">
        <v>20</v>
      </c>
      <c r="F51" s="13">
        <v>9.81</v>
      </c>
      <c r="G51" s="6">
        <f t="shared" ref="G51:G61" si="12">TRUNC(E51*F51,2)</f>
        <v>196.2</v>
      </c>
      <c r="H51" s="13">
        <v>5.15</v>
      </c>
      <c r="I51" s="6">
        <f t="shared" ref="I51:I61" si="13">TRUNC(E51*H51,2)</f>
        <v>103</v>
      </c>
      <c r="J51" s="6">
        <f t="shared" ref="J51:J61" si="14">TRUNC(F51+H51,2)</f>
        <v>14.96</v>
      </c>
      <c r="K51" s="31">
        <f t="shared" ref="K51:K61" si="15">TRUNC(E51*J51,2)</f>
        <v>299.2</v>
      </c>
    </row>
    <row r="52" spans="1:11" ht="30.75" customHeight="1">
      <c r="A52" s="30" t="s">
        <v>342</v>
      </c>
      <c r="B52" s="10" t="s">
        <v>583</v>
      </c>
      <c r="C52" s="4" t="s">
        <v>45</v>
      </c>
      <c r="D52" s="5" t="s">
        <v>869</v>
      </c>
      <c r="E52" s="6">
        <v>15</v>
      </c>
      <c r="F52" s="13">
        <v>564</v>
      </c>
      <c r="G52" s="6">
        <f t="shared" si="12"/>
        <v>8460</v>
      </c>
      <c r="H52" s="13">
        <v>68.69</v>
      </c>
      <c r="I52" s="6">
        <f t="shared" si="13"/>
        <v>1030.3499999999999</v>
      </c>
      <c r="J52" s="6">
        <f t="shared" si="14"/>
        <v>632.69000000000005</v>
      </c>
      <c r="K52" s="31">
        <f t="shared" si="15"/>
        <v>9490.35</v>
      </c>
    </row>
    <row r="53" spans="1:11" ht="28.5" customHeight="1">
      <c r="A53" s="30" t="s">
        <v>343</v>
      </c>
      <c r="B53" s="10" t="s">
        <v>584</v>
      </c>
      <c r="C53" s="4" t="s">
        <v>46</v>
      </c>
      <c r="D53" s="5" t="s">
        <v>869</v>
      </c>
      <c r="E53" s="6">
        <v>15</v>
      </c>
      <c r="F53" s="13">
        <v>558.72</v>
      </c>
      <c r="G53" s="6">
        <f t="shared" si="12"/>
        <v>8380.7999999999993</v>
      </c>
      <c r="H53" s="13">
        <v>69.66</v>
      </c>
      <c r="I53" s="6">
        <f t="shared" si="13"/>
        <v>1044.9000000000001</v>
      </c>
      <c r="J53" s="6">
        <f t="shared" si="14"/>
        <v>628.38</v>
      </c>
      <c r="K53" s="31">
        <f t="shared" si="15"/>
        <v>9425.7000000000007</v>
      </c>
    </row>
    <row r="54" spans="1:11" ht="31.5" customHeight="1">
      <c r="A54" s="30" t="s">
        <v>344</v>
      </c>
      <c r="B54" s="10" t="s">
        <v>585</v>
      </c>
      <c r="C54" s="4" t="s">
        <v>50</v>
      </c>
      <c r="D54" s="5" t="s">
        <v>869</v>
      </c>
      <c r="E54" s="6">
        <v>20</v>
      </c>
      <c r="F54" s="13">
        <v>574.1</v>
      </c>
      <c r="G54" s="6">
        <f t="shared" si="12"/>
        <v>11482</v>
      </c>
      <c r="H54" s="13">
        <v>121.87</v>
      </c>
      <c r="I54" s="6">
        <f t="shared" si="13"/>
        <v>2437.4</v>
      </c>
      <c r="J54" s="6">
        <f t="shared" si="14"/>
        <v>695.97</v>
      </c>
      <c r="K54" s="31">
        <f t="shared" si="15"/>
        <v>13919.4</v>
      </c>
    </row>
    <row r="55" spans="1:11" ht="30" customHeight="1">
      <c r="A55" s="30" t="s">
        <v>345</v>
      </c>
      <c r="B55" s="10" t="s">
        <v>748</v>
      </c>
      <c r="C55" s="4" t="s">
        <v>49</v>
      </c>
      <c r="D55" s="5" t="s">
        <v>871</v>
      </c>
      <c r="E55" s="6">
        <v>125</v>
      </c>
      <c r="F55" s="13">
        <v>30.22</v>
      </c>
      <c r="G55" s="6">
        <f t="shared" si="12"/>
        <v>3777.5</v>
      </c>
      <c r="H55" s="13">
        <v>31.47</v>
      </c>
      <c r="I55" s="6">
        <f t="shared" si="13"/>
        <v>3933.75</v>
      </c>
      <c r="J55" s="6">
        <f t="shared" si="14"/>
        <v>61.69</v>
      </c>
      <c r="K55" s="31">
        <f t="shared" si="15"/>
        <v>7711.25</v>
      </c>
    </row>
    <row r="56" spans="1:11" ht="45" customHeight="1">
      <c r="A56" s="30" t="s">
        <v>346</v>
      </c>
      <c r="B56" s="10" t="s">
        <v>749</v>
      </c>
      <c r="C56" s="4" t="s">
        <v>42</v>
      </c>
      <c r="D56" s="5" t="s">
        <v>871</v>
      </c>
      <c r="E56" s="6">
        <v>125</v>
      </c>
      <c r="F56" s="13">
        <v>25.59</v>
      </c>
      <c r="G56" s="6">
        <f t="shared" si="12"/>
        <v>3198.75</v>
      </c>
      <c r="H56" s="13">
        <v>23.97</v>
      </c>
      <c r="I56" s="6">
        <f t="shared" si="13"/>
        <v>2996.25</v>
      </c>
      <c r="J56" s="6">
        <f t="shared" si="14"/>
        <v>49.56</v>
      </c>
      <c r="K56" s="31">
        <f t="shared" si="15"/>
        <v>6195</v>
      </c>
    </row>
    <row r="57" spans="1:11" ht="30.75" customHeight="1">
      <c r="A57" s="30" t="s">
        <v>347</v>
      </c>
      <c r="B57" s="10" t="s">
        <v>750</v>
      </c>
      <c r="C57" s="4" t="s">
        <v>43</v>
      </c>
      <c r="D57" s="5" t="s">
        <v>871</v>
      </c>
      <c r="E57" s="6">
        <v>125</v>
      </c>
      <c r="F57" s="13">
        <v>44.68</v>
      </c>
      <c r="G57" s="6">
        <f t="shared" si="12"/>
        <v>5585</v>
      </c>
      <c r="H57" s="13">
        <v>40.380000000000003</v>
      </c>
      <c r="I57" s="6">
        <f t="shared" si="13"/>
        <v>5047.5</v>
      </c>
      <c r="J57" s="6">
        <f t="shared" si="14"/>
        <v>85.06</v>
      </c>
      <c r="K57" s="31">
        <f t="shared" si="15"/>
        <v>10632.5</v>
      </c>
    </row>
    <row r="58" spans="1:11" ht="34.5" customHeight="1">
      <c r="A58" s="30" t="s">
        <v>348</v>
      </c>
      <c r="B58" s="10" t="s">
        <v>751</v>
      </c>
      <c r="C58" s="4" t="s">
        <v>44</v>
      </c>
      <c r="D58" s="5" t="s">
        <v>871</v>
      </c>
      <c r="E58" s="6">
        <v>125</v>
      </c>
      <c r="F58" s="13">
        <v>53.7</v>
      </c>
      <c r="G58" s="6">
        <f t="shared" si="12"/>
        <v>6712.5</v>
      </c>
      <c r="H58" s="13">
        <v>60.09</v>
      </c>
      <c r="I58" s="6">
        <f t="shared" si="13"/>
        <v>7511.25</v>
      </c>
      <c r="J58" s="6">
        <f t="shared" si="14"/>
        <v>113.79</v>
      </c>
      <c r="K58" s="31">
        <f t="shared" si="15"/>
        <v>14223.75</v>
      </c>
    </row>
    <row r="59" spans="1:11" ht="28.5" customHeight="1">
      <c r="A59" s="30" t="s">
        <v>349</v>
      </c>
      <c r="B59" s="10" t="s">
        <v>752</v>
      </c>
      <c r="C59" s="4" t="s">
        <v>48</v>
      </c>
      <c r="D59" s="5" t="s">
        <v>873</v>
      </c>
      <c r="E59" s="6">
        <v>50</v>
      </c>
      <c r="F59" s="13">
        <v>416.17</v>
      </c>
      <c r="G59" s="6">
        <f t="shared" si="12"/>
        <v>20808.5</v>
      </c>
      <c r="H59" s="13">
        <v>38.69</v>
      </c>
      <c r="I59" s="6">
        <f t="shared" si="13"/>
        <v>1934.5</v>
      </c>
      <c r="J59" s="6">
        <f t="shared" si="14"/>
        <v>454.86</v>
      </c>
      <c r="K59" s="31">
        <f t="shared" si="15"/>
        <v>22743</v>
      </c>
    </row>
    <row r="60" spans="1:11" ht="20.25" customHeight="1">
      <c r="A60" s="30" t="s">
        <v>350</v>
      </c>
      <c r="B60" s="10" t="s">
        <v>753</v>
      </c>
      <c r="C60" s="4" t="s">
        <v>41</v>
      </c>
      <c r="D60" s="5" t="s">
        <v>873</v>
      </c>
      <c r="E60" s="6">
        <v>20</v>
      </c>
      <c r="F60" s="13">
        <v>18.37</v>
      </c>
      <c r="G60" s="6">
        <f t="shared" si="12"/>
        <v>367.4</v>
      </c>
      <c r="H60" s="13">
        <v>81.209999999999994</v>
      </c>
      <c r="I60" s="6">
        <f t="shared" si="13"/>
        <v>1624.2</v>
      </c>
      <c r="J60" s="6">
        <f t="shared" si="14"/>
        <v>99.58</v>
      </c>
      <c r="K60" s="31">
        <f t="shared" si="15"/>
        <v>1991.6</v>
      </c>
    </row>
    <row r="61" spans="1:11" ht="29.25" customHeight="1">
      <c r="A61" s="30" t="s">
        <v>351</v>
      </c>
      <c r="B61" s="10" t="s">
        <v>754</v>
      </c>
      <c r="C61" s="4" t="s">
        <v>47</v>
      </c>
      <c r="D61" s="5" t="s">
        <v>873</v>
      </c>
      <c r="E61" s="6">
        <v>30</v>
      </c>
      <c r="F61" s="13">
        <v>28.51</v>
      </c>
      <c r="G61" s="6">
        <f t="shared" si="12"/>
        <v>855.3</v>
      </c>
      <c r="H61" s="13">
        <v>127.73</v>
      </c>
      <c r="I61" s="6">
        <f t="shared" si="13"/>
        <v>3831.9</v>
      </c>
      <c r="J61" s="6">
        <f t="shared" si="14"/>
        <v>156.24</v>
      </c>
      <c r="K61" s="31">
        <f t="shared" si="15"/>
        <v>4687.2</v>
      </c>
    </row>
    <row r="62" spans="1:11">
      <c r="A62" s="28" t="s">
        <v>352</v>
      </c>
      <c r="B62" s="9"/>
      <c r="C62" s="7" t="s">
        <v>52</v>
      </c>
      <c r="D62" s="7"/>
      <c r="E62" s="7"/>
      <c r="F62" s="14"/>
      <c r="G62" s="8">
        <f>G63+G64</f>
        <v>96480</v>
      </c>
      <c r="H62" s="14"/>
      <c r="I62" s="8">
        <f>I63+I64</f>
        <v>22860</v>
      </c>
      <c r="J62" s="7"/>
      <c r="K62" s="29">
        <f>SUM(K63:K64)</f>
        <v>119340</v>
      </c>
    </row>
    <row r="63" spans="1:11" ht="18.75" customHeight="1">
      <c r="A63" s="30" t="s">
        <v>353</v>
      </c>
      <c r="B63" s="10" t="s">
        <v>586</v>
      </c>
      <c r="C63" s="4" t="s">
        <v>53</v>
      </c>
      <c r="D63" s="5" t="s">
        <v>874</v>
      </c>
      <c r="E63" s="6">
        <v>2000</v>
      </c>
      <c r="F63" s="13">
        <v>10.35</v>
      </c>
      <c r="G63" s="6">
        <f>TRUNC(E63*F63,2)</f>
        <v>20700</v>
      </c>
      <c r="H63" s="13">
        <v>1.42</v>
      </c>
      <c r="I63" s="6">
        <f>TRUNC(E63*H63,2)</f>
        <v>2840</v>
      </c>
      <c r="J63" s="6">
        <f>TRUNC(F63+H63,2)</f>
        <v>11.77</v>
      </c>
      <c r="K63" s="31">
        <f>TRUNC(E63*J63,2)</f>
        <v>23540</v>
      </c>
    </row>
    <row r="64" spans="1:11" ht="58.5" customHeight="1">
      <c r="A64" s="30" t="s">
        <v>354</v>
      </c>
      <c r="B64" s="10" t="s">
        <v>587</v>
      </c>
      <c r="C64" s="4" t="s">
        <v>54</v>
      </c>
      <c r="D64" s="5" t="s">
        <v>871</v>
      </c>
      <c r="E64" s="6">
        <v>1000</v>
      </c>
      <c r="F64" s="13">
        <v>75.78</v>
      </c>
      <c r="G64" s="6">
        <f>TRUNC(E64*F64,2)</f>
        <v>75780</v>
      </c>
      <c r="H64" s="13">
        <v>20.02</v>
      </c>
      <c r="I64" s="6">
        <f>TRUNC(E64*H64,2)</f>
        <v>20020</v>
      </c>
      <c r="J64" s="6">
        <f>TRUNC(F64+H64,2)</f>
        <v>95.8</v>
      </c>
      <c r="K64" s="31">
        <f>TRUNC(E64*J64,2)</f>
        <v>95800</v>
      </c>
    </row>
    <row r="65" spans="1:11">
      <c r="A65" s="28" t="s">
        <v>355</v>
      </c>
      <c r="B65" s="9"/>
      <c r="C65" s="7" t="s">
        <v>55</v>
      </c>
      <c r="D65" s="7"/>
      <c r="E65" s="7"/>
      <c r="F65" s="14"/>
      <c r="G65" s="8">
        <f>SUM(G66:G69)</f>
        <v>15830.7</v>
      </c>
      <c r="H65" s="14"/>
      <c r="I65" s="8">
        <f>SUM(I66:I69)</f>
        <v>7149.5499999999993</v>
      </c>
      <c r="J65" s="7"/>
      <c r="K65" s="29">
        <f>SUM(K66:K69)</f>
        <v>22980.25</v>
      </c>
    </row>
    <row r="66" spans="1:11" ht="29.25" customHeight="1">
      <c r="A66" s="30" t="s">
        <v>356</v>
      </c>
      <c r="B66" s="10" t="s">
        <v>588</v>
      </c>
      <c r="C66" s="4" t="s">
        <v>56</v>
      </c>
      <c r="D66" s="5" t="s">
        <v>871</v>
      </c>
      <c r="E66" s="6">
        <v>200</v>
      </c>
      <c r="F66" s="13">
        <v>27</v>
      </c>
      <c r="G66" s="6">
        <f>TRUNC(E66*F66,2)</f>
        <v>5400</v>
      </c>
      <c r="H66" s="13">
        <v>24.54</v>
      </c>
      <c r="I66" s="6">
        <f>TRUNC(E66*H66,2)</f>
        <v>4908</v>
      </c>
      <c r="J66" s="6">
        <f>TRUNC(F66+H66,2)</f>
        <v>51.54</v>
      </c>
      <c r="K66" s="31">
        <f>TRUNC(E66*J66,2)</f>
        <v>10308</v>
      </c>
    </row>
    <row r="67" spans="1:11" ht="30.75" customHeight="1">
      <c r="A67" s="30" t="s">
        <v>357</v>
      </c>
      <c r="B67" s="10" t="s">
        <v>589</v>
      </c>
      <c r="C67" s="4" t="s">
        <v>57</v>
      </c>
      <c r="D67" s="5" t="s">
        <v>871</v>
      </c>
      <c r="E67" s="6">
        <v>25</v>
      </c>
      <c r="F67" s="13">
        <v>69.8</v>
      </c>
      <c r="G67" s="6">
        <f>TRUNC(E67*F67,2)</f>
        <v>1745</v>
      </c>
      <c r="H67" s="13">
        <v>21.99</v>
      </c>
      <c r="I67" s="6">
        <f>TRUNC(E67*H67,2)</f>
        <v>549.75</v>
      </c>
      <c r="J67" s="6">
        <f>TRUNC(F67+H67,2)</f>
        <v>91.79</v>
      </c>
      <c r="K67" s="31">
        <f>TRUNC(E67*J67,2)</f>
        <v>2294.75</v>
      </c>
    </row>
    <row r="68" spans="1:11" ht="40.5" customHeight="1">
      <c r="A68" s="30" t="s">
        <v>358</v>
      </c>
      <c r="B68" s="10" t="s">
        <v>590</v>
      </c>
      <c r="C68" s="4" t="s">
        <v>58</v>
      </c>
      <c r="D68" s="5" t="s">
        <v>871</v>
      </c>
      <c r="E68" s="6">
        <v>20</v>
      </c>
      <c r="F68" s="13">
        <v>45</v>
      </c>
      <c r="G68" s="6">
        <f>TRUNC(E68*F68,2)</f>
        <v>900</v>
      </c>
      <c r="H68" s="13">
        <v>30.52</v>
      </c>
      <c r="I68" s="6">
        <f>TRUNC(E68*H68,2)</f>
        <v>610.4</v>
      </c>
      <c r="J68" s="6">
        <f>TRUNC(F68+H68,2)</f>
        <v>75.52</v>
      </c>
      <c r="K68" s="31">
        <f>TRUNC(E68*J68,2)</f>
        <v>1510.4</v>
      </c>
    </row>
    <row r="69" spans="1:11" ht="40.5" customHeight="1">
      <c r="A69" s="30" t="s">
        <v>359</v>
      </c>
      <c r="B69" s="10" t="s">
        <v>755</v>
      </c>
      <c r="C69" s="4" t="s">
        <v>59</v>
      </c>
      <c r="D69" s="5" t="s">
        <v>871</v>
      </c>
      <c r="E69" s="6">
        <v>10</v>
      </c>
      <c r="F69" s="13">
        <v>778.57</v>
      </c>
      <c r="G69" s="6">
        <f>TRUNC(E69*F69,2)</f>
        <v>7785.7</v>
      </c>
      <c r="H69" s="13">
        <v>108.14</v>
      </c>
      <c r="I69" s="6">
        <f>TRUNC(E69*H69,2)</f>
        <v>1081.4000000000001</v>
      </c>
      <c r="J69" s="6">
        <f>TRUNC(F69+H69,2)</f>
        <v>886.71</v>
      </c>
      <c r="K69" s="31">
        <f>TRUNC(E69*J69,2)</f>
        <v>8867.1</v>
      </c>
    </row>
    <row r="70" spans="1:11">
      <c r="A70" s="28" t="s">
        <v>371</v>
      </c>
      <c r="B70" s="9"/>
      <c r="C70" s="7" t="s">
        <v>60</v>
      </c>
      <c r="D70" s="7"/>
      <c r="E70" s="7"/>
      <c r="F70" s="14"/>
      <c r="G70" s="8">
        <f>SUM(G71:G81)</f>
        <v>116952</v>
      </c>
      <c r="H70" s="14"/>
      <c r="I70" s="8">
        <f>SUM(I71:I81)</f>
        <v>41108</v>
      </c>
      <c r="J70" s="7"/>
      <c r="K70" s="29">
        <f>SUM(K71:K81)</f>
        <v>158060</v>
      </c>
    </row>
    <row r="71" spans="1:11" ht="27.75" customHeight="1">
      <c r="A71" s="30" t="s">
        <v>360</v>
      </c>
      <c r="B71" s="10" t="s">
        <v>756</v>
      </c>
      <c r="C71" s="4" t="s">
        <v>66</v>
      </c>
      <c r="D71" s="5" t="s">
        <v>871</v>
      </c>
      <c r="E71" s="6">
        <v>300</v>
      </c>
      <c r="F71" s="13">
        <v>58.41</v>
      </c>
      <c r="G71" s="6">
        <f t="shared" ref="G71:G81" si="16">TRUNC(E71*F71,2)</f>
        <v>17523</v>
      </c>
      <c r="H71" s="13">
        <v>19.23</v>
      </c>
      <c r="I71" s="6">
        <f t="shared" ref="I71:I81" si="17">TRUNC(E71*H71,2)</f>
        <v>5769</v>
      </c>
      <c r="J71" s="6">
        <f t="shared" ref="J71:J81" si="18">TRUNC(F71+H71,2)</f>
        <v>77.64</v>
      </c>
      <c r="K71" s="31">
        <f t="shared" ref="K71:K81" si="19">TRUNC(E71*J71,2)</f>
        <v>23292</v>
      </c>
    </row>
    <row r="72" spans="1:11" ht="41.25" customHeight="1">
      <c r="A72" s="30" t="s">
        <v>361</v>
      </c>
      <c r="B72" s="10" t="s">
        <v>757</v>
      </c>
      <c r="C72" s="4" t="s">
        <v>67</v>
      </c>
      <c r="D72" s="5" t="s">
        <v>871</v>
      </c>
      <c r="E72" s="6">
        <v>300</v>
      </c>
      <c r="F72" s="13">
        <v>14.12</v>
      </c>
      <c r="G72" s="6">
        <f t="shared" si="16"/>
        <v>4236</v>
      </c>
      <c r="H72" s="13">
        <v>2.97</v>
      </c>
      <c r="I72" s="6">
        <f t="shared" si="17"/>
        <v>891</v>
      </c>
      <c r="J72" s="6">
        <f t="shared" si="18"/>
        <v>17.09</v>
      </c>
      <c r="K72" s="31">
        <f t="shared" si="19"/>
        <v>5127</v>
      </c>
    </row>
    <row r="73" spans="1:11" ht="18" customHeight="1">
      <c r="A73" s="30" t="s">
        <v>362</v>
      </c>
      <c r="B73" s="10" t="s">
        <v>758</v>
      </c>
      <c r="C73" s="4" t="s">
        <v>65</v>
      </c>
      <c r="D73" s="5" t="s">
        <v>871</v>
      </c>
      <c r="E73" s="6">
        <v>2000</v>
      </c>
      <c r="F73" s="13">
        <v>1.75</v>
      </c>
      <c r="G73" s="6">
        <f t="shared" si="16"/>
        <v>3500</v>
      </c>
      <c r="H73" s="13">
        <v>4.75</v>
      </c>
      <c r="I73" s="6">
        <f t="shared" si="17"/>
        <v>9500</v>
      </c>
      <c r="J73" s="6">
        <f t="shared" si="18"/>
        <v>6.5</v>
      </c>
      <c r="K73" s="31">
        <f t="shared" si="19"/>
        <v>13000</v>
      </c>
    </row>
    <row r="74" spans="1:11" ht="27.75" customHeight="1">
      <c r="A74" s="30" t="s">
        <v>363</v>
      </c>
      <c r="B74" s="10" t="s">
        <v>759</v>
      </c>
      <c r="C74" s="4" t="s">
        <v>68</v>
      </c>
      <c r="D74" s="5" t="s">
        <v>871</v>
      </c>
      <c r="E74" s="6">
        <v>300</v>
      </c>
      <c r="F74" s="13">
        <v>28.61</v>
      </c>
      <c r="G74" s="6">
        <f t="shared" si="16"/>
        <v>8583</v>
      </c>
      <c r="H74" s="13">
        <v>11.93</v>
      </c>
      <c r="I74" s="6">
        <f t="shared" si="17"/>
        <v>3579</v>
      </c>
      <c r="J74" s="6">
        <f t="shared" si="18"/>
        <v>40.54</v>
      </c>
      <c r="K74" s="31">
        <f t="shared" si="19"/>
        <v>12162</v>
      </c>
    </row>
    <row r="75" spans="1:11" ht="42.75" customHeight="1">
      <c r="A75" s="30" t="s">
        <v>364</v>
      </c>
      <c r="B75" s="10" t="s">
        <v>760</v>
      </c>
      <c r="C75" s="4" t="s">
        <v>69</v>
      </c>
      <c r="D75" s="5" t="s">
        <v>871</v>
      </c>
      <c r="E75" s="6">
        <v>500</v>
      </c>
      <c r="F75" s="13">
        <v>44.47</v>
      </c>
      <c r="G75" s="6">
        <f t="shared" si="16"/>
        <v>22235</v>
      </c>
      <c r="H75" s="13">
        <v>4.32</v>
      </c>
      <c r="I75" s="6">
        <f t="shared" si="17"/>
        <v>2160</v>
      </c>
      <c r="J75" s="6">
        <f t="shared" si="18"/>
        <v>48.79</v>
      </c>
      <c r="K75" s="31">
        <f t="shared" si="19"/>
        <v>24395</v>
      </c>
    </row>
    <row r="76" spans="1:11" ht="28.5" customHeight="1">
      <c r="A76" s="30" t="s">
        <v>368</v>
      </c>
      <c r="B76" s="10" t="s">
        <v>591</v>
      </c>
      <c r="C76" s="4" t="s">
        <v>63</v>
      </c>
      <c r="D76" s="5" t="s">
        <v>300</v>
      </c>
      <c r="E76" s="6">
        <v>200</v>
      </c>
      <c r="F76" s="13">
        <v>21.57</v>
      </c>
      <c r="G76" s="6">
        <f t="shared" si="16"/>
        <v>4314</v>
      </c>
      <c r="H76" s="13">
        <v>22.84</v>
      </c>
      <c r="I76" s="6">
        <f t="shared" si="17"/>
        <v>4568</v>
      </c>
      <c r="J76" s="6">
        <f t="shared" si="18"/>
        <v>44.41</v>
      </c>
      <c r="K76" s="31">
        <f t="shared" si="19"/>
        <v>8882</v>
      </c>
    </row>
    <row r="77" spans="1:11" ht="29.25" customHeight="1">
      <c r="A77" s="30" t="s">
        <v>365</v>
      </c>
      <c r="B77" s="10" t="s">
        <v>592</v>
      </c>
      <c r="C77" s="4" t="s">
        <v>64</v>
      </c>
      <c r="D77" s="5" t="s">
        <v>300</v>
      </c>
      <c r="E77" s="6">
        <v>200</v>
      </c>
      <c r="F77" s="13">
        <v>29.09</v>
      </c>
      <c r="G77" s="6">
        <f t="shared" si="16"/>
        <v>5818</v>
      </c>
      <c r="H77" s="13">
        <v>29.66</v>
      </c>
      <c r="I77" s="6">
        <f t="shared" si="17"/>
        <v>5932</v>
      </c>
      <c r="J77" s="6">
        <f t="shared" si="18"/>
        <v>58.75</v>
      </c>
      <c r="K77" s="31">
        <f t="shared" si="19"/>
        <v>11750</v>
      </c>
    </row>
    <row r="78" spans="1:11" ht="28.5" customHeight="1">
      <c r="A78" s="30" t="s">
        <v>366</v>
      </c>
      <c r="B78" s="10" t="s">
        <v>761</v>
      </c>
      <c r="C78" s="4" t="s">
        <v>61</v>
      </c>
      <c r="D78" s="5" t="s">
        <v>300</v>
      </c>
      <c r="E78" s="6">
        <v>200</v>
      </c>
      <c r="F78" s="13">
        <v>25.38</v>
      </c>
      <c r="G78" s="6">
        <f t="shared" si="16"/>
        <v>5076</v>
      </c>
      <c r="H78" s="13">
        <v>4.09</v>
      </c>
      <c r="I78" s="6">
        <f t="shared" si="17"/>
        <v>818</v>
      </c>
      <c r="J78" s="6">
        <f t="shared" si="18"/>
        <v>29.47</v>
      </c>
      <c r="K78" s="31">
        <f t="shared" si="19"/>
        <v>5894</v>
      </c>
    </row>
    <row r="79" spans="1:11" ht="29.25" customHeight="1">
      <c r="A79" s="30" t="s">
        <v>367</v>
      </c>
      <c r="B79" s="10" t="s">
        <v>593</v>
      </c>
      <c r="C79" s="4" t="s">
        <v>62</v>
      </c>
      <c r="D79" s="5" t="s">
        <v>300</v>
      </c>
      <c r="E79" s="6">
        <v>200</v>
      </c>
      <c r="F79" s="13">
        <v>32.85</v>
      </c>
      <c r="G79" s="6">
        <f t="shared" si="16"/>
        <v>6570</v>
      </c>
      <c r="H79" s="13">
        <v>33.08</v>
      </c>
      <c r="I79" s="6">
        <f t="shared" si="17"/>
        <v>6616</v>
      </c>
      <c r="J79" s="6">
        <f t="shared" si="18"/>
        <v>65.930000000000007</v>
      </c>
      <c r="K79" s="31">
        <f t="shared" si="19"/>
        <v>13186</v>
      </c>
    </row>
    <row r="80" spans="1:11" ht="30" customHeight="1">
      <c r="A80" s="30" t="s">
        <v>369</v>
      </c>
      <c r="B80" s="10" t="s">
        <v>762</v>
      </c>
      <c r="C80" s="4" t="s">
        <v>70</v>
      </c>
      <c r="D80" s="5" t="s">
        <v>300</v>
      </c>
      <c r="E80" s="6">
        <v>200</v>
      </c>
      <c r="F80" s="13">
        <v>60.29</v>
      </c>
      <c r="G80" s="6">
        <f t="shared" si="16"/>
        <v>12058</v>
      </c>
      <c r="H80" s="13">
        <v>1.94</v>
      </c>
      <c r="I80" s="6">
        <f t="shared" si="17"/>
        <v>388</v>
      </c>
      <c r="J80" s="6">
        <f t="shared" si="18"/>
        <v>62.23</v>
      </c>
      <c r="K80" s="31">
        <f t="shared" si="19"/>
        <v>12446</v>
      </c>
    </row>
    <row r="81" spans="1:11" ht="18" customHeight="1">
      <c r="A81" s="30" t="s">
        <v>370</v>
      </c>
      <c r="B81" s="10" t="s">
        <v>594</v>
      </c>
      <c r="C81" s="4" t="s">
        <v>71</v>
      </c>
      <c r="D81" s="5" t="s">
        <v>300</v>
      </c>
      <c r="E81" s="6">
        <v>100</v>
      </c>
      <c r="F81" s="13">
        <v>270.39</v>
      </c>
      <c r="G81" s="6">
        <f t="shared" si="16"/>
        <v>27039</v>
      </c>
      <c r="H81" s="13">
        <v>8.8699999999999992</v>
      </c>
      <c r="I81" s="6">
        <f t="shared" si="17"/>
        <v>887</v>
      </c>
      <c r="J81" s="6">
        <f t="shared" si="18"/>
        <v>279.26</v>
      </c>
      <c r="K81" s="31">
        <f t="shared" si="19"/>
        <v>27926</v>
      </c>
    </row>
    <row r="82" spans="1:11">
      <c r="A82" s="28" t="s">
        <v>372</v>
      </c>
      <c r="B82" s="9"/>
      <c r="C82" s="7" t="s">
        <v>72</v>
      </c>
      <c r="D82" s="7"/>
      <c r="E82" s="7"/>
      <c r="F82" s="14"/>
      <c r="G82" s="8">
        <f>SUM(G83:G106)</f>
        <v>142386.21</v>
      </c>
      <c r="H82" s="14"/>
      <c r="I82" s="8">
        <f>SUM(I83:I106)</f>
        <v>29169.010000000002</v>
      </c>
      <c r="J82" s="7"/>
      <c r="K82" s="29">
        <f>SUM(K83:K106)</f>
        <v>171555.21999999997</v>
      </c>
    </row>
    <row r="83" spans="1:11" ht="30" customHeight="1">
      <c r="A83" s="30" t="s">
        <v>373</v>
      </c>
      <c r="B83" s="10" t="s">
        <v>595</v>
      </c>
      <c r="C83" s="4" t="s">
        <v>85</v>
      </c>
      <c r="D83" s="5" t="s">
        <v>869</v>
      </c>
      <c r="E83" s="6">
        <v>5</v>
      </c>
      <c r="F83" s="13">
        <v>788.05</v>
      </c>
      <c r="G83" s="6">
        <f t="shared" ref="G83:G106" si="20">TRUNC(E83*F83,2)</f>
        <v>3940.25</v>
      </c>
      <c r="H83" s="13">
        <v>46.76</v>
      </c>
      <c r="I83" s="6">
        <f t="shared" ref="I83:I106" si="21">TRUNC(E83*H83,2)</f>
        <v>233.8</v>
      </c>
      <c r="J83" s="6">
        <f t="shared" ref="J83:J106" si="22">TRUNC(F83+H83,2)</f>
        <v>834.81</v>
      </c>
      <c r="K83" s="31">
        <f t="shared" ref="K83:K106" si="23">TRUNC(E83*J83,2)</f>
        <v>4174.05</v>
      </c>
    </row>
    <row r="84" spans="1:11" ht="30.75" customHeight="1">
      <c r="A84" s="30" t="s">
        <v>374</v>
      </c>
      <c r="B84" s="10" t="s">
        <v>596</v>
      </c>
      <c r="C84" s="4" t="s">
        <v>86</v>
      </c>
      <c r="D84" s="5" t="s">
        <v>869</v>
      </c>
      <c r="E84" s="6">
        <v>5</v>
      </c>
      <c r="F84" s="13">
        <v>826.87</v>
      </c>
      <c r="G84" s="6">
        <f t="shared" si="20"/>
        <v>4134.3500000000004</v>
      </c>
      <c r="H84" s="13">
        <v>49.76</v>
      </c>
      <c r="I84" s="6">
        <f t="shared" si="21"/>
        <v>248.8</v>
      </c>
      <c r="J84" s="6">
        <f t="shared" si="22"/>
        <v>876.63</v>
      </c>
      <c r="K84" s="31">
        <f t="shared" si="23"/>
        <v>4383.1499999999996</v>
      </c>
    </row>
    <row r="85" spans="1:11" ht="30.75" customHeight="1">
      <c r="A85" s="30" t="s">
        <v>375</v>
      </c>
      <c r="B85" s="10" t="s">
        <v>597</v>
      </c>
      <c r="C85" s="4" t="s">
        <v>87</v>
      </c>
      <c r="D85" s="5" t="s">
        <v>869</v>
      </c>
      <c r="E85" s="6">
        <v>20</v>
      </c>
      <c r="F85" s="13">
        <v>844.48</v>
      </c>
      <c r="G85" s="6">
        <f t="shared" si="20"/>
        <v>16889.599999999999</v>
      </c>
      <c r="H85" s="13">
        <v>52.76</v>
      </c>
      <c r="I85" s="6">
        <f t="shared" si="21"/>
        <v>1055.2</v>
      </c>
      <c r="J85" s="6">
        <f t="shared" si="22"/>
        <v>897.24</v>
      </c>
      <c r="K85" s="31">
        <f t="shared" si="23"/>
        <v>17944.8</v>
      </c>
    </row>
    <row r="86" spans="1:11" ht="32.25" customHeight="1">
      <c r="A86" s="30" t="s">
        <v>376</v>
      </c>
      <c r="B86" s="10" t="s">
        <v>598</v>
      </c>
      <c r="C86" s="4" t="s">
        <v>88</v>
      </c>
      <c r="D86" s="5" t="s">
        <v>869</v>
      </c>
      <c r="E86" s="6">
        <v>10</v>
      </c>
      <c r="F86" s="13">
        <v>867.54</v>
      </c>
      <c r="G86" s="6">
        <f t="shared" si="20"/>
        <v>8675.4</v>
      </c>
      <c r="H86" s="13">
        <v>55.76</v>
      </c>
      <c r="I86" s="6">
        <f t="shared" si="21"/>
        <v>557.6</v>
      </c>
      <c r="J86" s="6">
        <f t="shared" si="22"/>
        <v>923.3</v>
      </c>
      <c r="K86" s="31">
        <f t="shared" si="23"/>
        <v>9233</v>
      </c>
    </row>
    <row r="87" spans="1:11" ht="30" customHeight="1">
      <c r="A87" s="30" t="s">
        <v>377</v>
      </c>
      <c r="B87" s="10" t="s">
        <v>763</v>
      </c>
      <c r="C87" s="4" t="s">
        <v>89</v>
      </c>
      <c r="D87" s="5" t="s">
        <v>869</v>
      </c>
      <c r="E87" s="6">
        <v>10</v>
      </c>
      <c r="F87" s="13">
        <v>41.02</v>
      </c>
      <c r="G87" s="6">
        <f t="shared" si="20"/>
        <v>410.2</v>
      </c>
      <c r="H87" s="13">
        <v>6.69</v>
      </c>
      <c r="I87" s="6">
        <f t="shared" si="21"/>
        <v>66.900000000000006</v>
      </c>
      <c r="J87" s="6">
        <f t="shared" si="22"/>
        <v>47.71</v>
      </c>
      <c r="K87" s="31">
        <f t="shared" si="23"/>
        <v>477.1</v>
      </c>
    </row>
    <row r="88" spans="1:11" ht="30.75" customHeight="1">
      <c r="A88" s="30" t="s">
        <v>378</v>
      </c>
      <c r="B88" s="10" t="s">
        <v>764</v>
      </c>
      <c r="C88" s="4" t="s">
        <v>90</v>
      </c>
      <c r="D88" s="5" t="s">
        <v>869</v>
      </c>
      <c r="E88" s="6">
        <v>10</v>
      </c>
      <c r="F88" s="13">
        <v>41.9</v>
      </c>
      <c r="G88" s="6">
        <f t="shared" si="20"/>
        <v>419</v>
      </c>
      <c r="H88" s="13">
        <v>7.54</v>
      </c>
      <c r="I88" s="6">
        <f t="shared" si="21"/>
        <v>75.400000000000006</v>
      </c>
      <c r="J88" s="6">
        <f t="shared" si="22"/>
        <v>49.44</v>
      </c>
      <c r="K88" s="31">
        <f t="shared" si="23"/>
        <v>494.4</v>
      </c>
    </row>
    <row r="89" spans="1:11" ht="32.25" customHeight="1">
      <c r="A89" s="30" t="s">
        <v>379</v>
      </c>
      <c r="B89" s="10" t="s">
        <v>765</v>
      </c>
      <c r="C89" s="4" t="s">
        <v>91</v>
      </c>
      <c r="D89" s="5" t="s">
        <v>869</v>
      </c>
      <c r="E89" s="6">
        <v>10</v>
      </c>
      <c r="F89" s="13">
        <v>42.76</v>
      </c>
      <c r="G89" s="6">
        <f t="shared" si="20"/>
        <v>427.6</v>
      </c>
      <c r="H89" s="13">
        <v>8.4</v>
      </c>
      <c r="I89" s="6">
        <f t="shared" si="21"/>
        <v>84</v>
      </c>
      <c r="J89" s="6">
        <f t="shared" si="22"/>
        <v>51.16</v>
      </c>
      <c r="K89" s="31">
        <f t="shared" si="23"/>
        <v>511.6</v>
      </c>
    </row>
    <row r="90" spans="1:11" ht="31.5" customHeight="1">
      <c r="A90" s="30" t="s">
        <v>380</v>
      </c>
      <c r="B90" s="10" t="s">
        <v>766</v>
      </c>
      <c r="C90" s="4" t="s">
        <v>92</v>
      </c>
      <c r="D90" s="5" t="s">
        <v>869</v>
      </c>
      <c r="E90" s="6">
        <v>10</v>
      </c>
      <c r="F90" s="13">
        <v>43.65</v>
      </c>
      <c r="G90" s="6">
        <f t="shared" si="20"/>
        <v>436.5</v>
      </c>
      <c r="H90" s="13">
        <v>9.2799999999999994</v>
      </c>
      <c r="I90" s="6">
        <f t="shared" si="21"/>
        <v>92.8</v>
      </c>
      <c r="J90" s="6">
        <f t="shared" si="22"/>
        <v>52.93</v>
      </c>
      <c r="K90" s="31">
        <f t="shared" si="23"/>
        <v>529.29999999999995</v>
      </c>
    </row>
    <row r="91" spans="1:11" ht="30.75" customHeight="1">
      <c r="A91" s="30" t="s">
        <v>381</v>
      </c>
      <c r="B91" s="10" t="s">
        <v>767</v>
      </c>
      <c r="C91" s="4" t="s">
        <v>97</v>
      </c>
      <c r="D91" s="5" t="s">
        <v>871</v>
      </c>
      <c r="E91" s="6">
        <v>15</v>
      </c>
      <c r="F91" s="13">
        <v>462.25</v>
      </c>
      <c r="G91" s="6">
        <f t="shared" si="20"/>
        <v>6933.75</v>
      </c>
      <c r="H91" s="13">
        <v>8.7100000000000009</v>
      </c>
      <c r="I91" s="6">
        <f t="shared" si="21"/>
        <v>130.65</v>
      </c>
      <c r="J91" s="6">
        <f t="shared" si="22"/>
        <v>470.96</v>
      </c>
      <c r="K91" s="31">
        <f t="shared" si="23"/>
        <v>7064.4</v>
      </c>
    </row>
    <row r="92" spans="1:11" ht="30" customHeight="1">
      <c r="A92" s="30" t="s">
        <v>382</v>
      </c>
      <c r="B92" s="10" t="s">
        <v>599</v>
      </c>
      <c r="C92" s="4" t="s">
        <v>75</v>
      </c>
      <c r="D92" s="5" t="s">
        <v>299</v>
      </c>
      <c r="E92" s="6">
        <v>10</v>
      </c>
      <c r="F92" s="13">
        <v>487.45</v>
      </c>
      <c r="G92" s="6">
        <f t="shared" si="20"/>
        <v>4874.5</v>
      </c>
      <c r="H92" s="13">
        <v>134.22</v>
      </c>
      <c r="I92" s="6">
        <f t="shared" si="21"/>
        <v>1342.2</v>
      </c>
      <c r="J92" s="6">
        <f t="shared" si="22"/>
        <v>621.66999999999996</v>
      </c>
      <c r="K92" s="31">
        <f t="shared" si="23"/>
        <v>6216.7</v>
      </c>
    </row>
    <row r="93" spans="1:11" ht="30" customHeight="1">
      <c r="A93" s="30" t="s">
        <v>383</v>
      </c>
      <c r="B93" s="10" t="s">
        <v>600</v>
      </c>
      <c r="C93" s="4" t="s">
        <v>76</v>
      </c>
      <c r="D93" s="5" t="s">
        <v>875</v>
      </c>
      <c r="E93" s="6">
        <v>5</v>
      </c>
      <c r="F93" s="13">
        <v>167.73</v>
      </c>
      <c r="G93" s="6">
        <f t="shared" si="20"/>
        <v>838.65</v>
      </c>
      <c r="H93" s="13">
        <v>43.76</v>
      </c>
      <c r="I93" s="6">
        <f t="shared" si="21"/>
        <v>218.8</v>
      </c>
      <c r="J93" s="6">
        <f t="shared" si="22"/>
        <v>211.49</v>
      </c>
      <c r="K93" s="31">
        <f t="shared" si="23"/>
        <v>1057.45</v>
      </c>
    </row>
    <row r="94" spans="1:11" ht="30" customHeight="1">
      <c r="A94" s="30" t="s">
        <v>384</v>
      </c>
      <c r="B94" s="10" t="s">
        <v>768</v>
      </c>
      <c r="C94" s="4" t="s">
        <v>79</v>
      </c>
      <c r="D94" s="5" t="s">
        <v>871</v>
      </c>
      <c r="E94" s="6">
        <v>100</v>
      </c>
      <c r="F94" s="13">
        <v>262.08</v>
      </c>
      <c r="G94" s="6">
        <f t="shared" si="20"/>
        <v>26208</v>
      </c>
      <c r="H94" s="13">
        <v>14.32</v>
      </c>
      <c r="I94" s="6">
        <f t="shared" si="21"/>
        <v>1432</v>
      </c>
      <c r="J94" s="6">
        <f t="shared" si="22"/>
        <v>276.39999999999998</v>
      </c>
      <c r="K94" s="31">
        <f t="shared" si="23"/>
        <v>27640</v>
      </c>
    </row>
    <row r="95" spans="1:11" ht="28.5" customHeight="1">
      <c r="A95" s="30" t="s">
        <v>385</v>
      </c>
      <c r="B95" s="10" t="s">
        <v>769</v>
      </c>
      <c r="C95" s="4" t="s">
        <v>80</v>
      </c>
      <c r="D95" s="5" t="s">
        <v>871</v>
      </c>
      <c r="E95" s="6">
        <v>50</v>
      </c>
      <c r="F95" s="13">
        <v>335.11</v>
      </c>
      <c r="G95" s="6">
        <f t="shared" si="20"/>
        <v>16755.5</v>
      </c>
      <c r="H95" s="13">
        <v>14.32</v>
      </c>
      <c r="I95" s="6">
        <f t="shared" si="21"/>
        <v>716</v>
      </c>
      <c r="J95" s="6">
        <f t="shared" si="22"/>
        <v>349.43</v>
      </c>
      <c r="K95" s="31">
        <f t="shared" si="23"/>
        <v>17471.5</v>
      </c>
    </row>
    <row r="96" spans="1:11" ht="18" customHeight="1">
      <c r="A96" s="30" t="s">
        <v>386</v>
      </c>
      <c r="B96" s="10" t="s">
        <v>770</v>
      </c>
      <c r="C96" s="4" t="s">
        <v>84</v>
      </c>
      <c r="D96" s="5" t="s">
        <v>871</v>
      </c>
      <c r="E96" s="6">
        <v>10</v>
      </c>
      <c r="F96" s="13">
        <v>235.16</v>
      </c>
      <c r="G96" s="6">
        <f t="shared" si="20"/>
        <v>2351.6</v>
      </c>
      <c r="H96" s="13">
        <v>19.149999999999999</v>
      </c>
      <c r="I96" s="6">
        <f t="shared" si="21"/>
        <v>191.5</v>
      </c>
      <c r="J96" s="6">
        <f t="shared" si="22"/>
        <v>254.31</v>
      </c>
      <c r="K96" s="31">
        <f t="shared" si="23"/>
        <v>2543.1</v>
      </c>
    </row>
    <row r="97" spans="1:11" ht="43.5" customHeight="1">
      <c r="A97" s="30" t="s">
        <v>387</v>
      </c>
      <c r="B97" s="10" t="s">
        <v>771</v>
      </c>
      <c r="C97" s="4" t="s">
        <v>82</v>
      </c>
      <c r="D97" s="5" t="s">
        <v>869</v>
      </c>
      <c r="E97" s="6">
        <v>3</v>
      </c>
      <c r="F97" s="13">
        <v>515.66</v>
      </c>
      <c r="G97" s="6">
        <f t="shared" si="20"/>
        <v>1546.98</v>
      </c>
      <c r="H97" s="13">
        <v>212.4</v>
      </c>
      <c r="I97" s="6">
        <f t="shared" si="21"/>
        <v>637.20000000000005</v>
      </c>
      <c r="J97" s="6">
        <f t="shared" si="22"/>
        <v>728.06</v>
      </c>
      <c r="K97" s="31">
        <f t="shared" si="23"/>
        <v>2184.1799999999998</v>
      </c>
    </row>
    <row r="98" spans="1:11" ht="15.75" customHeight="1">
      <c r="A98" s="30" t="s">
        <v>388</v>
      </c>
      <c r="B98" s="10" t="s">
        <v>772</v>
      </c>
      <c r="C98" s="4" t="s">
        <v>83</v>
      </c>
      <c r="D98" s="5" t="s">
        <v>869</v>
      </c>
      <c r="E98" s="6">
        <v>5</v>
      </c>
      <c r="F98" s="13">
        <v>1422.27</v>
      </c>
      <c r="G98" s="6">
        <f t="shared" si="20"/>
        <v>7111.35</v>
      </c>
      <c r="H98" s="13">
        <v>16.14</v>
      </c>
      <c r="I98" s="6">
        <f t="shared" si="21"/>
        <v>80.7</v>
      </c>
      <c r="J98" s="6">
        <f t="shared" si="22"/>
        <v>1438.41</v>
      </c>
      <c r="K98" s="31">
        <f t="shared" si="23"/>
        <v>7192.05</v>
      </c>
    </row>
    <row r="99" spans="1:11" ht="28.5" customHeight="1">
      <c r="A99" s="30" t="s">
        <v>389</v>
      </c>
      <c r="B99" s="10" t="s">
        <v>77</v>
      </c>
      <c r="C99" s="4" t="s">
        <v>78</v>
      </c>
      <c r="D99" s="5" t="s">
        <v>869</v>
      </c>
      <c r="E99" s="6">
        <v>6</v>
      </c>
      <c r="F99" s="13">
        <v>159.66999999999999</v>
      </c>
      <c r="G99" s="6">
        <f t="shared" si="20"/>
        <v>958.02</v>
      </c>
      <c r="H99" s="13">
        <v>5.85</v>
      </c>
      <c r="I99" s="6">
        <f t="shared" si="21"/>
        <v>35.1</v>
      </c>
      <c r="J99" s="6">
        <f t="shared" si="22"/>
        <v>165.52</v>
      </c>
      <c r="K99" s="31">
        <f t="shared" si="23"/>
        <v>993.12</v>
      </c>
    </row>
    <row r="100" spans="1:11" ht="30" customHeight="1">
      <c r="A100" s="30" t="s">
        <v>391</v>
      </c>
      <c r="B100" s="10" t="s">
        <v>773</v>
      </c>
      <c r="C100" s="4" t="s">
        <v>96</v>
      </c>
      <c r="D100" s="5" t="s">
        <v>869</v>
      </c>
      <c r="E100" s="6">
        <v>30</v>
      </c>
      <c r="F100" s="13">
        <v>78.930000000000007</v>
      </c>
      <c r="G100" s="6">
        <f t="shared" si="20"/>
        <v>2367.9</v>
      </c>
      <c r="H100" s="13">
        <v>17.420000000000002</v>
      </c>
      <c r="I100" s="6">
        <f t="shared" si="21"/>
        <v>522.6</v>
      </c>
      <c r="J100" s="6">
        <f t="shared" si="22"/>
        <v>96.35</v>
      </c>
      <c r="K100" s="31">
        <f t="shared" si="23"/>
        <v>2890.5</v>
      </c>
    </row>
    <row r="101" spans="1:11" ht="31.5" customHeight="1">
      <c r="A101" s="30" t="s">
        <v>390</v>
      </c>
      <c r="B101" s="10" t="s">
        <v>774</v>
      </c>
      <c r="C101" s="4" t="s">
        <v>93</v>
      </c>
      <c r="D101" s="5" t="s">
        <v>869</v>
      </c>
      <c r="E101" s="6">
        <v>30</v>
      </c>
      <c r="F101" s="13">
        <v>89.49</v>
      </c>
      <c r="G101" s="6">
        <f t="shared" si="20"/>
        <v>2684.7</v>
      </c>
      <c r="H101" s="13">
        <v>22.75</v>
      </c>
      <c r="I101" s="6">
        <f t="shared" si="21"/>
        <v>682.5</v>
      </c>
      <c r="J101" s="6">
        <f t="shared" si="22"/>
        <v>112.24</v>
      </c>
      <c r="K101" s="31">
        <f t="shared" si="23"/>
        <v>3367.2</v>
      </c>
    </row>
    <row r="102" spans="1:11" ht="33.75" customHeight="1">
      <c r="A102" s="30" t="s">
        <v>392</v>
      </c>
      <c r="B102" s="10" t="s">
        <v>775</v>
      </c>
      <c r="C102" s="4" t="s">
        <v>94</v>
      </c>
      <c r="D102" s="5" t="s">
        <v>869</v>
      </c>
      <c r="E102" s="6">
        <v>30</v>
      </c>
      <c r="F102" s="13">
        <v>70.67</v>
      </c>
      <c r="G102" s="6">
        <f t="shared" si="20"/>
        <v>2120.1</v>
      </c>
      <c r="H102" s="13">
        <v>17.420000000000002</v>
      </c>
      <c r="I102" s="6">
        <f t="shared" si="21"/>
        <v>522.6</v>
      </c>
      <c r="J102" s="6">
        <f t="shared" si="22"/>
        <v>88.09</v>
      </c>
      <c r="K102" s="31">
        <f t="shared" si="23"/>
        <v>2642.7</v>
      </c>
    </row>
    <row r="103" spans="1:11">
      <c r="A103" s="30" t="s">
        <v>393</v>
      </c>
      <c r="B103" s="10" t="s">
        <v>601</v>
      </c>
      <c r="C103" s="4" t="s">
        <v>81</v>
      </c>
      <c r="D103" s="5" t="s">
        <v>869</v>
      </c>
      <c r="E103" s="6">
        <v>15</v>
      </c>
      <c r="F103" s="13">
        <v>29.6</v>
      </c>
      <c r="G103" s="6">
        <f t="shared" si="20"/>
        <v>444</v>
      </c>
      <c r="H103" s="13">
        <v>8.7799999999999994</v>
      </c>
      <c r="I103" s="6">
        <f t="shared" si="21"/>
        <v>131.69999999999999</v>
      </c>
      <c r="J103" s="6">
        <f t="shared" si="22"/>
        <v>38.380000000000003</v>
      </c>
      <c r="K103" s="31">
        <f t="shared" si="23"/>
        <v>575.70000000000005</v>
      </c>
    </row>
    <row r="104" spans="1:11">
      <c r="A104" s="30" t="s">
        <v>394</v>
      </c>
      <c r="B104" s="10" t="s">
        <v>776</v>
      </c>
      <c r="C104" s="4" t="s">
        <v>95</v>
      </c>
      <c r="D104" s="5" t="s">
        <v>869</v>
      </c>
      <c r="E104" s="6">
        <v>6</v>
      </c>
      <c r="F104" s="13">
        <v>901.81</v>
      </c>
      <c r="G104" s="6">
        <f t="shared" si="20"/>
        <v>5410.86</v>
      </c>
      <c r="H104" s="13">
        <v>83.21</v>
      </c>
      <c r="I104" s="6">
        <f t="shared" si="21"/>
        <v>499.26</v>
      </c>
      <c r="J104" s="6">
        <f t="shared" si="22"/>
        <v>985.02</v>
      </c>
      <c r="K104" s="31">
        <f t="shared" si="23"/>
        <v>5910.12</v>
      </c>
    </row>
    <row r="105" spans="1:11" ht="70.5" customHeight="1">
      <c r="A105" s="30" t="s">
        <v>395</v>
      </c>
      <c r="B105" s="10" t="s">
        <v>602</v>
      </c>
      <c r="C105" s="4" t="s">
        <v>73</v>
      </c>
      <c r="D105" s="5" t="s">
        <v>871</v>
      </c>
      <c r="E105" s="6">
        <v>10</v>
      </c>
      <c r="F105" s="13">
        <v>298.94</v>
      </c>
      <c r="G105" s="6">
        <f t="shared" si="20"/>
        <v>2989.4</v>
      </c>
      <c r="H105" s="13">
        <v>204.77</v>
      </c>
      <c r="I105" s="6">
        <f t="shared" si="21"/>
        <v>2047.7</v>
      </c>
      <c r="J105" s="6">
        <f t="shared" si="22"/>
        <v>503.71</v>
      </c>
      <c r="K105" s="31">
        <f t="shared" si="23"/>
        <v>5037.1000000000004</v>
      </c>
    </row>
    <row r="106" spans="1:11" ht="56.25" customHeight="1">
      <c r="A106" s="30" t="s">
        <v>396</v>
      </c>
      <c r="B106" s="10" t="s">
        <v>603</v>
      </c>
      <c r="C106" s="4" t="s">
        <v>74</v>
      </c>
      <c r="D106" s="5" t="s">
        <v>871</v>
      </c>
      <c r="E106" s="6">
        <v>100</v>
      </c>
      <c r="F106" s="13">
        <v>234.58</v>
      </c>
      <c r="G106" s="6">
        <f t="shared" si="20"/>
        <v>23458</v>
      </c>
      <c r="H106" s="13">
        <v>175.64</v>
      </c>
      <c r="I106" s="6">
        <f t="shared" si="21"/>
        <v>17564</v>
      </c>
      <c r="J106" s="6">
        <f t="shared" si="22"/>
        <v>410.22</v>
      </c>
      <c r="K106" s="31">
        <f t="shared" si="23"/>
        <v>41022</v>
      </c>
    </row>
    <row r="107" spans="1:11">
      <c r="A107" s="28" t="s">
        <v>691</v>
      </c>
      <c r="B107" s="9"/>
      <c r="C107" s="7" t="s">
        <v>98</v>
      </c>
      <c r="D107" s="7"/>
      <c r="E107" s="7"/>
      <c r="F107" s="14"/>
      <c r="G107" s="8">
        <f>SUM(G108:G162)</f>
        <v>101629.45</v>
      </c>
      <c r="H107" s="14"/>
      <c r="I107" s="8">
        <f>SUM(I108:I162)</f>
        <v>18683.170000000002</v>
      </c>
      <c r="J107" s="7"/>
      <c r="K107" s="29">
        <f>SUM(K108:K162)</f>
        <v>120312.62000000002</v>
      </c>
    </row>
    <row r="108" spans="1:11" ht="45" customHeight="1">
      <c r="A108" s="30" t="s">
        <v>397</v>
      </c>
      <c r="B108" s="10" t="s">
        <v>777</v>
      </c>
      <c r="C108" s="4" t="s">
        <v>103</v>
      </c>
      <c r="D108" s="5" t="s">
        <v>869</v>
      </c>
      <c r="E108" s="6">
        <v>1</v>
      </c>
      <c r="F108" s="13">
        <v>435.54</v>
      </c>
      <c r="G108" s="6">
        <f t="shared" ref="G108:G139" si="24">TRUNC(E108*F108,2)</f>
        <v>435.54</v>
      </c>
      <c r="H108" s="13">
        <v>112.93</v>
      </c>
      <c r="I108" s="6">
        <f t="shared" ref="I108:I139" si="25">TRUNC(E108*H108,2)</f>
        <v>112.93</v>
      </c>
      <c r="J108" s="6">
        <f t="shared" ref="J108:J139" si="26">TRUNC(F108+H108,2)</f>
        <v>548.47</v>
      </c>
      <c r="K108" s="31">
        <f t="shared" ref="K108:K139" si="27">TRUNC(E108*J108,2)</f>
        <v>548.47</v>
      </c>
    </row>
    <row r="109" spans="1:11" ht="41.25" customHeight="1">
      <c r="A109" s="30" t="s">
        <v>399</v>
      </c>
      <c r="B109" s="10" t="s">
        <v>778</v>
      </c>
      <c r="C109" s="4" t="s">
        <v>106</v>
      </c>
      <c r="D109" s="5" t="s">
        <v>869</v>
      </c>
      <c r="E109" s="6">
        <v>1</v>
      </c>
      <c r="F109" s="13">
        <v>257.45</v>
      </c>
      <c r="G109" s="6">
        <f t="shared" si="24"/>
        <v>257.45</v>
      </c>
      <c r="H109" s="13">
        <v>64.53</v>
      </c>
      <c r="I109" s="6">
        <f t="shared" si="25"/>
        <v>64.53</v>
      </c>
      <c r="J109" s="6">
        <f t="shared" si="26"/>
        <v>321.98</v>
      </c>
      <c r="K109" s="31">
        <f t="shared" si="27"/>
        <v>321.98</v>
      </c>
    </row>
    <row r="110" spans="1:11" ht="40.5" customHeight="1">
      <c r="A110" s="30" t="s">
        <v>398</v>
      </c>
      <c r="B110" s="10" t="s">
        <v>779</v>
      </c>
      <c r="C110" s="4" t="s">
        <v>102</v>
      </c>
      <c r="D110" s="5" t="s">
        <v>869</v>
      </c>
      <c r="E110" s="6">
        <v>2</v>
      </c>
      <c r="F110" s="13">
        <v>333.37</v>
      </c>
      <c r="G110" s="6">
        <f t="shared" si="24"/>
        <v>666.74</v>
      </c>
      <c r="H110" s="13">
        <v>80.67</v>
      </c>
      <c r="I110" s="6">
        <f t="shared" si="25"/>
        <v>161.34</v>
      </c>
      <c r="J110" s="6">
        <f t="shared" si="26"/>
        <v>414.04</v>
      </c>
      <c r="K110" s="31">
        <f t="shared" si="27"/>
        <v>828.08</v>
      </c>
    </row>
    <row r="111" spans="1:11" ht="26.25" customHeight="1">
      <c r="A111" s="30" t="s">
        <v>400</v>
      </c>
      <c r="B111" s="10" t="s">
        <v>780</v>
      </c>
      <c r="C111" s="4" t="s">
        <v>131</v>
      </c>
      <c r="D111" s="5" t="s">
        <v>869</v>
      </c>
      <c r="E111" s="6">
        <v>5</v>
      </c>
      <c r="F111" s="13">
        <v>10.42</v>
      </c>
      <c r="G111" s="6">
        <f t="shared" si="24"/>
        <v>52.1</v>
      </c>
      <c r="H111" s="13">
        <v>1.1299999999999999</v>
      </c>
      <c r="I111" s="6">
        <f t="shared" si="25"/>
        <v>5.65</v>
      </c>
      <c r="J111" s="6">
        <f t="shared" si="26"/>
        <v>11.55</v>
      </c>
      <c r="K111" s="31">
        <f t="shared" si="27"/>
        <v>57.75</v>
      </c>
    </row>
    <row r="112" spans="1:11" ht="30" customHeight="1">
      <c r="A112" s="30" t="s">
        <v>401</v>
      </c>
      <c r="B112" s="10" t="s">
        <v>781</v>
      </c>
      <c r="C112" s="4" t="s">
        <v>132</v>
      </c>
      <c r="D112" s="5" t="s">
        <v>869</v>
      </c>
      <c r="E112" s="6">
        <v>5</v>
      </c>
      <c r="F112" s="13">
        <v>10.5</v>
      </c>
      <c r="G112" s="6">
        <f t="shared" si="24"/>
        <v>52.5</v>
      </c>
      <c r="H112" s="13">
        <v>1.55</v>
      </c>
      <c r="I112" s="6">
        <f t="shared" si="25"/>
        <v>7.75</v>
      </c>
      <c r="J112" s="6">
        <f t="shared" si="26"/>
        <v>12.05</v>
      </c>
      <c r="K112" s="31">
        <f t="shared" si="27"/>
        <v>60.25</v>
      </c>
    </row>
    <row r="113" spans="1:11" ht="29.25" customHeight="1">
      <c r="A113" s="30" t="s">
        <v>402</v>
      </c>
      <c r="B113" s="10" t="s">
        <v>782</v>
      </c>
      <c r="C113" s="4" t="s">
        <v>133</v>
      </c>
      <c r="D113" s="5" t="s">
        <v>869</v>
      </c>
      <c r="E113" s="6">
        <v>5</v>
      </c>
      <c r="F113" s="13">
        <v>10.77</v>
      </c>
      <c r="G113" s="6">
        <f t="shared" si="24"/>
        <v>53.85</v>
      </c>
      <c r="H113" s="13">
        <v>2.13</v>
      </c>
      <c r="I113" s="6">
        <f t="shared" si="25"/>
        <v>10.65</v>
      </c>
      <c r="J113" s="6">
        <f t="shared" si="26"/>
        <v>12.9</v>
      </c>
      <c r="K113" s="31">
        <f t="shared" si="27"/>
        <v>64.5</v>
      </c>
    </row>
    <row r="114" spans="1:11" ht="30" customHeight="1">
      <c r="A114" s="30" t="s">
        <v>403</v>
      </c>
      <c r="B114" s="10" t="s">
        <v>783</v>
      </c>
      <c r="C114" s="4" t="s">
        <v>134</v>
      </c>
      <c r="D114" s="5" t="s">
        <v>869</v>
      </c>
      <c r="E114" s="6">
        <v>5</v>
      </c>
      <c r="F114" s="13">
        <v>11.06</v>
      </c>
      <c r="G114" s="6">
        <f t="shared" si="24"/>
        <v>55.3</v>
      </c>
      <c r="H114" s="13">
        <v>2.94</v>
      </c>
      <c r="I114" s="6">
        <f t="shared" si="25"/>
        <v>14.7</v>
      </c>
      <c r="J114" s="6">
        <f t="shared" si="26"/>
        <v>14</v>
      </c>
      <c r="K114" s="31">
        <f t="shared" si="27"/>
        <v>70</v>
      </c>
    </row>
    <row r="115" spans="1:11" ht="30" customHeight="1">
      <c r="A115" s="30" t="s">
        <v>404</v>
      </c>
      <c r="B115" s="10" t="s">
        <v>784</v>
      </c>
      <c r="C115" s="4" t="s">
        <v>135</v>
      </c>
      <c r="D115" s="5" t="s">
        <v>869</v>
      </c>
      <c r="E115" s="6">
        <v>5</v>
      </c>
      <c r="F115" s="13">
        <v>16.059999999999999</v>
      </c>
      <c r="G115" s="6">
        <f t="shared" si="24"/>
        <v>80.3</v>
      </c>
      <c r="H115" s="13">
        <v>4.3600000000000003</v>
      </c>
      <c r="I115" s="6">
        <f t="shared" si="25"/>
        <v>21.8</v>
      </c>
      <c r="J115" s="6">
        <f t="shared" si="26"/>
        <v>20.420000000000002</v>
      </c>
      <c r="K115" s="31">
        <f t="shared" si="27"/>
        <v>102.1</v>
      </c>
    </row>
    <row r="116" spans="1:11" ht="25.5">
      <c r="A116" s="30" t="s">
        <v>405</v>
      </c>
      <c r="B116" s="10" t="s">
        <v>785</v>
      </c>
      <c r="C116" s="4" t="s">
        <v>136</v>
      </c>
      <c r="D116" s="5" t="s">
        <v>869</v>
      </c>
      <c r="E116" s="6">
        <v>5</v>
      </c>
      <c r="F116" s="13">
        <v>16.55</v>
      </c>
      <c r="G116" s="6">
        <f t="shared" si="24"/>
        <v>82.75</v>
      </c>
      <c r="H116" s="13">
        <v>6.1</v>
      </c>
      <c r="I116" s="6">
        <f t="shared" si="25"/>
        <v>30.5</v>
      </c>
      <c r="J116" s="6">
        <f t="shared" si="26"/>
        <v>22.65</v>
      </c>
      <c r="K116" s="31">
        <f t="shared" si="27"/>
        <v>113.25</v>
      </c>
    </row>
    <row r="117" spans="1:11">
      <c r="A117" s="30" t="s">
        <v>406</v>
      </c>
      <c r="B117" s="10" t="s">
        <v>786</v>
      </c>
      <c r="C117" s="4" t="s">
        <v>137</v>
      </c>
      <c r="D117" s="5" t="s">
        <v>869</v>
      </c>
      <c r="E117" s="6">
        <v>5</v>
      </c>
      <c r="F117" s="13">
        <v>70.099999999999994</v>
      </c>
      <c r="G117" s="6">
        <f t="shared" si="24"/>
        <v>350.5</v>
      </c>
      <c r="H117" s="13">
        <v>3.39</v>
      </c>
      <c r="I117" s="6">
        <f t="shared" si="25"/>
        <v>16.95</v>
      </c>
      <c r="J117" s="6">
        <f t="shared" si="26"/>
        <v>73.489999999999995</v>
      </c>
      <c r="K117" s="31">
        <f t="shared" si="27"/>
        <v>367.45</v>
      </c>
    </row>
    <row r="118" spans="1:11">
      <c r="A118" s="30" t="s">
        <v>407</v>
      </c>
      <c r="B118" s="10" t="s">
        <v>787</v>
      </c>
      <c r="C118" s="4" t="s">
        <v>138</v>
      </c>
      <c r="D118" s="5" t="s">
        <v>869</v>
      </c>
      <c r="E118" s="6">
        <v>5</v>
      </c>
      <c r="F118" s="13">
        <v>70.33</v>
      </c>
      <c r="G118" s="6">
        <f t="shared" si="24"/>
        <v>351.65</v>
      </c>
      <c r="H118" s="13">
        <v>4.6100000000000003</v>
      </c>
      <c r="I118" s="6">
        <f t="shared" si="25"/>
        <v>23.05</v>
      </c>
      <c r="J118" s="6">
        <f t="shared" si="26"/>
        <v>74.94</v>
      </c>
      <c r="K118" s="31">
        <f t="shared" si="27"/>
        <v>374.7</v>
      </c>
    </row>
    <row r="119" spans="1:11">
      <c r="A119" s="30" t="s">
        <v>408</v>
      </c>
      <c r="B119" s="10" t="s">
        <v>788</v>
      </c>
      <c r="C119" s="4" t="s">
        <v>139</v>
      </c>
      <c r="D119" s="5" t="s">
        <v>869</v>
      </c>
      <c r="E119" s="6">
        <v>5</v>
      </c>
      <c r="F119" s="13">
        <v>71.150000000000006</v>
      </c>
      <c r="G119" s="6">
        <f t="shared" si="24"/>
        <v>355.75</v>
      </c>
      <c r="H119" s="13">
        <v>6.42</v>
      </c>
      <c r="I119" s="6">
        <f t="shared" si="25"/>
        <v>32.1</v>
      </c>
      <c r="J119" s="6">
        <f t="shared" si="26"/>
        <v>77.569999999999993</v>
      </c>
      <c r="K119" s="31">
        <f t="shared" si="27"/>
        <v>387.85</v>
      </c>
    </row>
    <row r="120" spans="1:11">
      <c r="A120" s="30" t="s">
        <v>409</v>
      </c>
      <c r="B120" s="10" t="s">
        <v>789</v>
      </c>
      <c r="C120" s="4" t="s">
        <v>140</v>
      </c>
      <c r="D120" s="5" t="s">
        <v>869</v>
      </c>
      <c r="E120" s="6">
        <v>5</v>
      </c>
      <c r="F120" s="13">
        <v>72</v>
      </c>
      <c r="G120" s="6">
        <f t="shared" si="24"/>
        <v>360</v>
      </c>
      <c r="H120" s="13">
        <v>8.81</v>
      </c>
      <c r="I120" s="6">
        <f t="shared" si="25"/>
        <v>44.05</v>
      </c>
      <c r="J120" s="6">
        <f t="shared" si="26"/>
        <v>80.81</v>
      </c>
      <c r="K120" s="31">
        <f t="shared" si="27"/>
        <v>404.05</v>
      </c>
    </row>
    <row r="121" spans="1:11">
      <c r="A121" s="30" t="s">
        <v>410</v>
      </c>
      <c r="B121" s="10" t="s">
        <v>790</v>
      </c>
      <c r="C121" s="4" t="s">
        <v>141</v>
      </c>
      <c r="D121" s="5" t="s">
        <v>869</v>
      </c>
      <c r="E121" s="6">
        <v>5</v>
      </c>
      <c r="F121" s="13">
        <v>73.02</v>
      </c>
      <c r="G121" s="6">
        <f t="shared" si="24"/>
        <v>365.1</v>
      </c>
      <c r="H121" s="13">
        <v>13.1</v>
      </c>
      <c r="I121" s="6">
        <f t="shared" si="25"/>
        <v>65.5</v>
      </c>
      <c r="J121" s="6">
        <f t="shared" si="26"/>
        <v>86.12</v>
      </c>
      <c r="K121" s="31">
        <f t="shared" si="27"/>
        <v>430.6</v>
      </c>
    </row>
    <row r="122" spans="1:11">
      <c r="A122" s="30" t="s">
        <v>411</v>
      </c>
      <c r="B122" s="10" t="s">
        <v>791</v>
      </c>
      <c r="C122" s="4" t="s">
        <v>142</v>
      </c>
      <c r="D122" s="5" t="s">
        <v>869</v>
      </c>
      <c r="E122" s="6">
        <v>5</v>
      </c>
      <c r="F122" s="13">
        <v>74.510000000000005</v>
      </c>
      <c r="G122" s="6">
        <f t="shared" si="24"/>
        <v>372.55</v>
      </c>
      <c r="H122" s="13">
        <v>18.329999999999998</v>
      </c>
      <c r="I122" s="6">
        <f t="shared" si="25"/>
        <v>91.65</v>
      </c>
      <c r="J122" s="6">
        <f t="shared" si="26"/>
        <v>92.84</v>
      </c>
      <c r="K122" s="31">
        <f t="shared" si="27"/>
        <v>464.2</v>
      </c>
    </row>
    <row r="123" spans="1:11" ht="32.25" customHeight="1">
      <c r="A123" s="30" t="s">
        <v>412</v>
      </c>
      <c r="B123" s="10" t="s">
        <v>604</v>
      </c>
      <c r="C123" s="4" t="s">
        <v>143</v>
      </c>
      <c r="D123" s="5" t="s">
        <v>300</v>
      </c>
      <c r="E123" s="6">
        <v>48</v>
      </c>
      <c r="F123" s="13">
        <v>9.82</v>
      </c>
      <c r="G123" s="6">
        <f t="shared" si="24"/>
        <v>471.36</v>
      </c>
      <c r="H123" s="13">
        <v>3.92</v>
      </c>
      <c r="I123" s="6">
        <f t="shared" si="25"/>
        <v>188.16</v>
      </c>
      <c r="J123" s="6">
        <f t="shared" si="26"/>
        <v>13.74</v>
      </c>
      <c r="K123" s="31">
        <f t="shared" si="27"/>
        <v>659.52</v>
      </c>
    </row>
    <row r="124" spans="1:11" ht="27.75" customHeight="1">
      <c r="A124" s="30" t="s">
        <v>413</v>
      </c>
      <c r="B124" s="10" t="s">
        <v>605</v>
      </c>
      <c r="C124" s="4" t="s">
        <v>144</v>
      </c>
      <c r="D124" s="5" t="s">
        <v>300</v>
      </c>
      <c r="E124" s="6">
        <v>48</v>
      </c>
      <c r="F124" s="13">
        <v>12.04</v>
      </c>
      <c r="G124" s="6">
        <f t="shared" si="24"/>
        <v>577.91999999999996</v>
      </c>
      <c r="H124" s="13">
        <v>3.92</v>
      </c>
      <c r="I124" s="6">
        <f t="shared" si="25"/>
        <v>188.16</v>
      </c>
      <c r="J124" s="6">
        <f t="shared" si="26"/>
        <v>15.96</v>
      </c>
      <c r="K124" s="31">
        <f t="shared" si="27"/>
        <v>766.08</v>
      </c>
    </row>
    <row r="125" spans="1:11" ht="41.25" customHeight="1">
      <c r="A125" s="30" t="s">
        <v>414</v>
      </c>
      <c r="B125" s="10" t="s">
        <v>606</v>
      </c>
      <c r="C125" s="4" t="s">
        <v>99</v>
      </c>
      <c r="D125" s="5" t="s">
        <v>300</v>
      </c>
      <c r="E125" s="6">
        <v>200</v>
      </c>
      <c r="F125" s="13">
        <v>43.15</v>
      </c>
      <c r="G125" s="6">
        <f t="shared" si="24"/>
        <v>8630</v>
      </c>
      <c r="H125" s="13">
        <v>17.420000000000002</v>
      </c>
      <c r="I125" s="6">
        <f t="shared" si="25"/>
        <v>3484</v>
      </c>
      <c r="J125" s="6">
        <f t="shared" si="26"/>
        <v>60.57</v>
      </c>
      <c r="K125" s="31">
        <f t="shared" si="27"/>
        <v>12114</v>
      </c>
    </row>
    <row r="126" spans="1:11" ht="25.5">
      <c r="A126" s="30" t="s">
        <v>415</v>
      </c>
      <c r="B126" s="10" t="s">
        <v>607</v>
      </c>
      <c r="C126" s="4" t="s">
        <v>145</v>
      </c>
      <c r="D126" s="5" t="s">
        <v>869</v>
      </c>
      <c r="E126" s="6">
        <v>10</v>
      </c>
      <c r="F126" s="13">
        <v>9.1999999999999993</v>
      </c>
      <c r="G126" s="6">
        <f t="shared" si="24"/>
        <v>92</v>
      </c>
      <c r="H126" s="13">
        <v>9.32</v>
      </c>
      <c r="I126" s="6">
        <f t="shared" si="25"/>
        <v>93.2</v>
      </c>
      <c r="J126" s="6">
        <f t="shared" si="26"/>
        <v>18.52</v>
      </c>
      <c r="K126" s="31">
        <f t="shared" si="27"/>
        <v>185.2</v>
      </c>
    </row>
    <row r="127" spans="1:11" ht="25.5">
      <c r="A127" s="30" t="s">
        <v>416</v>
      </c>
      <c r="B127" s="10" t="s">
        <v>608</v>
      </c>
      <c r="C127" s="4" t="s">
        <v>146</v>
      </c>
      <c r="D127" s="5" t="s">
        <v>869</v>
      </c>
      <c r="E127" s="6">
        <v>10</v>
      </c>
      <c r="F127" s="13">
        <v>10.29</v>
      </c>
      <c r="G127" s="6">
        <f t="shared" si="24"/>
        <v>102.9</v>
      </c>
      <c r="H127" s="13">
        <v>11.37</v>
      </c>
      <c r="I127" s="6">
        <f t="shared" si="25"/>
        <v>113.7</v>
      </c>
      <c r="J127" s="6">
        <f t="shared" si="26"/>
        <v>21.66</v>
      </c>
      <c r="K127" s="31">
        <f t="shared" si="27"/>
        <v>216.6</v>
      </c>
    </row>
    <row r="128" spans="1:11" ht="25.5">
      <c r="A128" s="30" t="s">
        <v>417</v>
      </c>
      <c r="B128" s="10" t="s">
        <v>609</v>
      </c>
      <c r="C128" s="4" t="s">
        <v>147</v>
      </c>
      <c r="D128" s="5" t="s">
        <v>869</v>
      </c>
      <c r="E128" s="6">
        <v>10</v>
      </c>
      <c r="F128" s="13">
        <v>8.26</v>
      </c>
      <c r="G128" s="6">
        <f t="shared" si="24"/>
        <v>82.6</v>
      </c>
      <c r="H128" s="13">
        <v>3.07</v>
      </c>
      <c r="I128" s="6">
        <f t="shared" si="25"/>
        <v>30.7</v>
      </c>
      <c r="J128" s="6">
        <f t="shared" si="26"/>
        <v>11.33</v>
      </c>
      <c r="K128" s="31">
        <f t="shared" si="27"/>
        <v>113.3</v>
      </c>
    </row>
    <row r="129" spans="1:11" ht="25.5">
      <c r="A129" s="30" t="s">
        <v>418</v>
      </c>
      <c r="B129" s="10" t="s">
        <v>610</v>
      </c>
      <c r="C129" s="4" t="s">
        <v>148</v>
      </c>
      <c r="D129" s="5" t="s">
        <v>869</v>
      </c>
      <c r="E129" s="6">
        <v>10</v>
      </c>
      <c r="F129" s="13">
        <v>9.33</v>
      </c>
      <c r="G129" s="6">
        <f t="shared" si="24"/>
        <v>93.3</v>
      </c>
      <c r="H129" s="13">
        <v>4.6100000000000003</v>
      </c>
      <c r="I129" s="6">
        <f t="shared" si="25"/>
        <v>46.1</v>
      </c>
      <c r="J129" s="6">
        <f t="shared" si="26"/>
        <v>13.94</v>
      </c>
      <c r="K129" s="31">
        <f t="shared" si="27"/>
        <v>139.4</v>
      </c>
    </row>
    <row r="130" spans="1:11" ht="25.5">
      <c r="A130" s="30" t="s">
        <v>419</v>
      </c>
      <c r="B130" s="10" t="s">
        <v>611</v>
      </c>
      <c r="C130" s="4" t="s">
        <v>149</v>
      </c>
      <c r="D130" s="5" t="s">
        <v>869</v>
      </c>
      <c r="E130" s="6">
        <v>10</v>
      </c>
      <c r="F130" s="13">
        <v>12.29</v>
      </c>
      <c r="G130" s="6">
        <f t="shared" si="24"/>
        <v>122.9</v>
      </c>
      <c r="H130" s="13">
        <v>14.44</v>
      </c>
      <c r="I130" s="6">
        <f t="shared" si="25"/>
        <v>144.4</v>
      </c>
      <c r="J130" s="6">
        <f t="shared" si="26"/>
        <v>26.73</v>
      </c>
      <c r="K130" s="31">
        <f t="shared" si="27"/>
        <v>267.3</v>
      </c>
    </row>
    <row r="131" spans="1:11" ht="30.75" customHeight="1">
      <c r="A131" s="30" t="s">
        <v>420</v>
      </c>
      <c r="B131" s="10" t="s">
        <v>792</v>
      </c>
      <c r="C131" s="4" t="s">
        <v>108</v>
      </c>
      <c r="D131" s="5" t="s">
        <v>300</v>
      </c>
      <c r="E131" s="6">
        <v>200</v>
      </c>
      <c r="F131" s="13">
        <v>4.45</v>
      </c>
      <c r="G131" s="6">
        <f t="shared" si="24"/>
        <v>890</v>
      </c>
      <c r="H131" s="13">
        <v>1.29</v>
      </c>
      <c r="I131" s="6">
        <f t="shared" si="25"/>
        <v>258</v>
      </c>
      <c r="J131" s="6">
        <f t="shared" si="26"/>
        <v>5.74</v>
      </c>
      <c r="K131" s="31">
        <f t="shared" si="27"/>
        <v>1148</v>
      </c>
    </row>
    <row r="132" spans="1:11" ht="28.5" customHeight="1">
      <c r="A132" s="30" t="s">
        <v>421</v>
      </c>
      <c r="B132" s="10" t="s">
        <v>793</v>
      </c>
      <c r="C132" s="4" t="s">
        <v>109</v>
      </c>
      <c r="D132" s="5" t="s">
        <v>300</v>
      </c>
      <c r="E132" s="6">
        <v>200</v>
      </c>
      <c r="F132" s="13">
        <v>6.05</v>
      </c>
      <c r="G132" s="6">
        <f t="shared" si="24"/>
        <v>1210</v>
      </c>
      <c r="H132" s="13">
        <v>1.68</v>
      </c>
      <c r="I132" s="6">
        <f t="shared" si="25"/>
        <v>336</v>
      </c>
      <c r="J132" s="6">
        <f t="shared" si="26"/>
        <v>7.73</v>
      </c>
      <c r="K132" s="31">
        <f t="shared" si="27"/>
        <v>1546</v>
      </c>
    </row>
    <row r="133" spans="1:11" ht="30.75" customHeight="1">
      <c r="A133" s="30" t="s">
        <v>422</v>
      </c>
      <c r="B133" s="10" t="s">
        <v>794</v>
      </c>
      <c r="C133" s="4" t="s">
        <v>110</v>
      </c>
      <c r="D133" s="5" t="s">
        <v>300</v>
      </c>
      <c r="E133" s="6">
        <v>200</v>
      </c>
      <c r="F133" s="13">
        <v>9.64</v>
      </c>
      <c r="G133" s="6">
        <f t="shared" si="24"/>
        <v>1928</v>
      </c>
      <c r="H133" s="13">
        <v>2.48</v>
      </c>
      <c r="I133" s="6">
        <f t="shared" si="25"/>
        <v>496</v>
      </c>
      <c r="J133" s="6">
        <f t="shared" si="26"/>
        <v>12.12</v>
      </c>
      <c r="K133" s="31">
        <f t="shared" si="27"/>
        <v>2424</v>
      </c>
    </row>
    <row r="134" spans="1:11" ht="30" customHeight="1">
      <c r="A134" s="30" t="s">
        <v>423</v>
      </c>
      <c r="B134" s="10" t="s">
        <v>795</v>
      </c>
      <c r="C134" s="4" t="s">
        <v>111</v>
      </c>
      <c r="D134" s="5" t="s">
        <v>300</v>
      </c>
      <c r="E134" s="6">
        <v>200</v>
      </c>
      <c r="F134" s="13">
        <v>14.76</v>
      </c>
      <c r="G134" s="6">
        <f t="shared" si="24"/>
        <v>2952</v>
      </c>
      <c r="H134" s="13">
        <v>3.71</v>
      </c>
      <c r="I134" s="6">
        <f t="shared" si="25"/>
        <v>742</v>
      </c>
      <c r="J134" s="6">
        <f t="shared" si="26"/>
        <v>18.47</v>
      </c>
      <c r="K134" s="31">
        <f t="shared" si="27"/>
        <v>3694</v>
      </c>
    </row>
    <row r="135" spans="1:11" ht="30" customHeight="1">
      <c r="A135" s="30" t="s">
        <v>424</v>
      </c>
      <c r="B135" s="10" t="s">
        <v>796</v>
      </c>
      <c r="C135" s="4" t="s">
        <v>119</v>
      </c>
      <c r="D135" s="5" t="s">
        <v>300</v>
      </c>
      <c r="E135" s="6">
        <v>200</v>
      </c>
      <c r="F135" s="13">
        <v>18.649999999999999</v>
      </c>
      <c r="G135" s="6">
        <f t="shared" si="24"/>
        <v>3730</v>
      </c>
      <c r="H135" s="13">
        <v>2.0699999999999998</v>
      </c>
      <c r="I135" s="6">
        <f t="shared" si="25"/>
        <v>414</v>
      </c>
      <c r="J135" s="6">
        <f t="shared" si="26"/>
        <v>20.72</v>
      </c>
      <c r="K135" s="31">
        <f t="shared" si="27"/>
        <v>4144</v>
      </c>
    </row>
    <row r="136" spans="1:11" ht="25.5">
      <c r="A136" s="30" t="s">
        <v>425</v>
      </c>
      <c r="B136" s="10" t="s">
        <v>797</v>
      </c>
      <c r="C136" s="4" t="s">
        <v>120</v>
      </c>
      <c r="D136" s="5" t="s">
        <v>300</v>
      </c>
      <c r="E136" s="6">
        <v>200</v>
      </c>
      <c r="F136" s="13">
        <v>25.6</v>
      </c>
      <c r="G136" s="6">
        <f t="shared" si="24"/>
        <v>5120</v>
      </c>
      <c r="H136" s="13">
        <v>2.36</v>
      </c>
      <c r="I136" s="6">
        <f t="shared" si="25"/>
        <v>472</v>
      </c>
      <c r="J136" s="6">
        <f t="shared" si="26"/>
        <v>27.96</v>
      </c>
      <c r="K136" s="31">
        <f t="shared" si="27"/>
        <v>5592</v>
      </c>
    </row>
    <row r="137" spans="1:11" ht="29.25" customHeight="1">
      <c r="A137" s="30" t="s">
        <v>426</v>
      </c>
      <c r="B137" s="10" t="s">
        <v>798</v>
      </c>
      <c r="C137" s="4" t="s">
        <v>122</v>
      </c>
      <c r="D137" s="5" t="s">
        <v>300</v>
      </c>
      <c r="E137" s="6">
        <v>200</v>
      </c>
      <c r="F137" s="13">
        <v>36.39</v>
      </c>
      <c r="G137" s="6">
        <f t="shared" si="24"/>
        <v>7278</v>
      </c>
      <c r="H137" s="13">
        <v>2.81</v>
      </c>
      <c r="I137" s="6">
        <f t="shared" si="25"/>
        <v>562</v>
      </c>
      <c r="J137" s="6">
        <f t="shared" si="26"/>
        <v>39.200000000000003</v>
      </c>
      <c r="K137" s="31">
        <f t="shared" si="27"/>
        <v>7840</v>
      </c>
    </row>
    <row r="138" spans="1:11">
      <c r="A138" s="30" t="s">
        <v>427</v>
      </c>
      <c r="B138" s="10" t="s">
        <v>612</v>
      </c>
      <c r="C138" s="4" t="s">
        <v>121</v>
      </c>
      <c r="D138" s="5" t="s">
        <v>300</v>
      </c>
      <c r="E138" s="6">
        <v>100</v>
      </c>
      <c r="F138" s="13">
        <v>24.23</v>
      </c>
      <c r="G138" s="6">
        <f t="shared" si="24"/>
        <v>2423</v>
      </c>
      <c r="H138" s="13">
        <v>2.36</v>
      </c>
      <c r="I138" s="6">
        <f t="shared" si="25"/>
        <v>236</v>
      </c>
      <c r="J138" s="6">
        <f t="shared" si="26"/>
        <v>26.59</v>
      </c>
      <c r="K138" s="31">
        <f t="shared" si="27"/>
        <v>2659</v>
      </c>
    </row>
    <row r="139" spans="1:11">
      <c r="A139" s="30" t="s">
        <v>428</v>
      </c>
      <c r="B139" s="10" t="s">
        <v>613</v>
      </c>
      <c r="C139" s="4" t="s">
        <v>123</v>
      </c>
      <c r="D139" s="5" t="s">
        <v>300</v>
      </c>
      <c r="E139" s="6">
        <v>100</v>
      </c>
      <c r="F139" s="13">
        <v>33.67</v>
      </c>
      <c r="G139" s="6">
        <f t="shared" si="24"/>
        <v>3367</v>
      </c>
      <c r="H139" s="13">
        <v>2.81</v>
      </c>
      <c r="I139" s="6">
        <f t="shared" si="25"/>
        <v>281</v>
      </c>
      <c r="J139" s="6">
        <f t="shared" si="26"/>
        <v>36.479999999999997</v>
      </c>
      <c r="K139" s="31">
        <f t="shared" si="27"/>
        <v>3648</v>
      </c>
    </row>
    <row r="140" spans="1:11" ht="25.5">
      <c r="A140" s="30" t="s">
        <v>429</v>
      </c>
      <c r="B140" s="10" t="s">
        <v>799</v>
      </c>
      <c r="C140" s="4" t="s">
        <v>124</v>
      </c>
      <c r="D140" s="5" t="s">
        <v>300</v>
      </c>
      <c r="E140" s="6">
        <v>200</v>
      </c>
      <c r="F140" s="13">
        <v>50.3</v>
      </c>
      <c r="G140" s="6">
        <f t="shared" ref="G140:G162" si="28">TRUNC(E140*F140,2)</f>
        <v>10060</v>
      </c>
      <c r="H140" s="13">
        <v>3.39</v>
      </c>
      <c r="I140" s="6">
        <f t="shared" ref="I140:I162" si="29">TRUNC(E140*H140,2)</f>
        <v>678</v>
      </c>
      <c r="J140" s="6">
        <f t="shared" ref="J140:J162" si="30">TRUNC(F140+H140,2)</f>
        <v>53.69</v>
      </c>
      <c r="K140" s="31">
        <f t="shared" ref="K140:K162" si="31">TRUNC(E140*J140,2)</f>
        <v>10738</v>
      </c>
    </row>
    <row r="141" spans="1:11" ht="36" customHeight="1">
      <c r="A141" s="30" t="s">
        <v>430</v>
      </c>
      <c r="B141" s="10" t="s">
        <v>614</v>
      </c>
      <c r="C141" s="4" t="s">
        <v>125</v>
      </c>
      <c r="D141" s="5" t="s">
        <v>869</v>
      </c>
      <c r="E141" s="6">
        <v>15</v>
      </c>
      <c r="F141" s="13">
        <v>40.9</v>
      </c>
      <c r="G141" s="6">
        <f t="shared" si="28"/>
        <v>613.5</v>
      </c>
      <c r="H141" s="13">
        <v>55.81</v>
      </c>
      <c r="I141" s="6">
        <f t="shared" si="29"/>
        <v>837.15</v>
      </c>
      <c r="J141" s="6">
        <f t="shared" si="30"/>
        <v>96.71</v>
      </c>
      <c r="K141" s="31">
        <f t="shared" si="31"/>
        <v>1450.65</v>
      </c>
    </row>
    <row r="142" spans="1:11" ht="42" customHeight="1">
      <c r="A142" s="30" t="s">
        <v>431</v>
      </c>
      <c r="B142" s="10" t="s">
        <v>615</v>
      </c>
      <c r="C142" s="4" t="s">
        <v>126</v>
      </c>
      <c r="D142" s="5" t="s">
        <v>869</v>
      </c>
      <c r="E142" s="6">
        <v>10</v>
      </c>
      <c r="F142" s="13">
        <v>68.33</v>
      </c>
      <c r="G142" s="6">
        <f t="shared" si="28"/>
        <v>683.3</v>
      </c>
      <c r="H142" s="13">
        <v>74.95</v>
      </c>
      <c r="I142" s="6">
        <f t="shared" si="29"/>
        <v>749.5</v>
      </c>
      <c r="J142" s="6">
        <f t="shared" si="30"/>
        <v>143.28</v>
      </c>
      <c r="K142" s="31">
        <f t="shared" si="31"/>
        <v>1432.8</v>
      </c>
    </row>
    <row r="143" spans="1:11" ht="42" customHeight="1">
      <c r="A143" s="30" t="s">
        <v>432</v>
      </c>
      <c r="B143" s="10" t="s">
        <v>616</v>
      </c>
      <c r="C143" s="4" t="s">
        <v>127</v>
      </c>
      <c r="D143" s="5" t="s">
        <v>869</v>
      </c>
      <c r="E143" s="6">
        <v>10</v>
      </c>
      <c r="F143" s="13">
        <v>77.95</v>
      </c>
      <c r="G143" s="6">
        <f t="shared" si="28"/>
        <v>779.5</v>
      </c>
      <c r="H143" s="13">
        <v>74.95</v>
      </c>
      <c r="I143" s="6">
        <f t="shared" si="29"/>
        <v>749.5</v>
      </c>
      <c r="J143" s="6">
        <f t="shared" si="30"/>
        <v>152.9</v>
      </c>
      <c r="K143" s="31">
        <f t="shared" si="31"/>
        <v>1529</v>
      </c>
    </row>
    <row r="144" spans="1:11" ht="45" customHeight="1">
      <c r="A144" s="30" t="s">
        <v>433</v>
      </c>
      <c r="B144" s="10" t="s">
        <v>617</v>
      </c>
      <c r="C144" s="4" t="s">
        <v>128</v>
      </c>
      <c r="D144" s="5" t="s">
        <v>869</v>
      </c>
      <c r="E144" s="6">
        <v>5</v>
      </c>
      <c r="F144" s="13">
        <v>285.98</v>
      </c>
      <c r="G144" s="6">
        <f t="shared" si="28"/>
        <v>1429.9</v>
      </c>
      <c r="H144" s="13">
        <v>283.02999999999997</v>
      </c>
      <c r="I144" s="6">
        <f t="shared" si="29"/>
        <v>1415.15</v>
      </c>
      <c r="J144" s="6">
        <f t="shared" si="30"/>
        <v>569.01</v>
      </c>
      <c r="K144" s="31">
        <f t="shared" si="31"/>
        <v>2845.05</v>
      </c>
    </row>
    <row r="145" spans="1:11" ht="31.5" customHeight="1">
      <c r="A145" s="30" t="s">
        <v>434</v>
      </c>
      <c r="B145" s="10" t="s">
        <v>618</v>
      </c>
      <c r="C145" s="4" t="s">
        <v>129</v>
      </c>
      <c r="D145" s="5" t="s">
        <v>869</v>
      </c>
      <c r="E145" s="6">
        <v>6</v>
      </c>
      <c r="F145" s="13">
        <v>182.9</v>
      </c>
      <c r="G145" s="6">
        <f t="shared" si="28"/>
        <v>1097.4000000000001</v>
      </c>
      <c r="H145" s="13">
        <v>149.63</v>
      </c>
      <c r="I145" s="6">
        <f t="shared" si="29"/>
        <v>897.78</v>
      </c>
      <c r="J145" s="6">
        <f t="shared" si="30"/>
        <v>332.53</v>
      </c>
      <c r="K145" s="31">
        <f t="shared" si="31"/>
        <v>1995.18</v>
      </c>
    </row>
    <row r="146" spans="1:11" ht="33" customHeight="1">
      <c r="A146" s="30" t="s">
        <v>435</v>
      </c>
      <c r="B146" s="10" t="s">
        <v>619</v>
      </c>
      <c r="C146" s="4" t="s">
        <v>130</v>
      </c>
      <c r="D146" s="5" t="s">
        <v>869</v>
      </c>
      <c r="E146" s="6">
        <v>6</v>
      </c>
      <c r="F146" s="13">
        <v>311.39999999999998</v>
      </c>
      <c r="G146" s="6">
        <f t="shared" si="28"/>
        <v>1868.4</v>
      </c>
      <c r="H146" s="13">
        <v>203.68</v>
      </c>
      <c r="I146" s="6">
        <f t="shared" si="29"/>
        <v>1222.08</v>
      </c>
      <c r="J146" s="6">
        <f t="shared" si="30"/>
        <v>515.08000000000004</v>
      </c>
      <c r="K146" s="31">
        <f t="shared" si="31"/>
        <v>3090.48</v>
      </c>
    </row>
    <row r="147" spans="1:11" ht="58.5" customHeight="1">
      <c r="A147" s="30" t="s">
        <v>436</v>
      </c>
      <c r="B147" s="10" t="s">
        <v>620</v>
      </c>
      <c r="C147" s="4" t="s">
        <v>104</v>
      </c>
      <c r="D147" s="5" t="s">
        <v>869</v>
      </c>
      <c r="E147" s="6">
        <v>15</v>
      </c>
      <c r="F147" s="13">
        <v>1037.49</v>
      </c>
      <c r="G147" s="6">
        <f t="shared" si="28"/>
        <v>15562.35</v>
      </c>
      <c r="H147" s="13">
        <v>31.45</v>
      </c>
      <c r="I147" s="6">
        <f t="shared" si="29"/>
        <v>471.75</v>
      </c>
      <c r="J147" s="6">
        <f t="shared" si="30"/>
        <v>1068.94</v>
      </c>
      <c r="K147" s="31">
        <f t="shared" si="31"/>
        <v>16034.1</v>
      </c>
    </row>
    <row r="148" spans="1:11" ht="45.75" customHeight="1">
      <c r="A148" s="30" t="s">
        <v>437</v>
      </c>
      <c r="B148" s="10" t="s">
        <v>621</v>
      </c>
      <c r="C148" s="4" t="s">
        <v>105</v>
      </c>
      <c r="D148" s="5" t="s">
        <v>869</v>
      </c>
      <c r="E148" s="6">
        <v>15</v>
      </c>
      <c r="F148" s="13">
        <v>1136.42</v>
      </c>
      <c r="G148" s="6">
        <f t="shared" si="28"/>
        <v>17046.3</v>
      </c>
      <c r="H148" s="13">
        <v>32.270000000000003</v>
      </c>
      <c r="I148" s="6">
        <f t="shared" si="29"/>
        <v>484.05</v>
      </c>
      <c r="J148" s="6">
        <f t="shared" si="30"/>
        <v>1168.69</v>
      </c>
      <c r="K148" s="31">
        <f t="shared" si="31"/>
        <v>17530.349999999999</v>
      </c>
    </row>
    <row r="149" spans="1:11" ht="25.5">
      <c r="A149" s="30" t="s">
        <v>438</v>
      </c>
      <c r="B149" s="10" t="s">
        <v>622</v>
      </c>
      <c r="C149" s="4" t="s">
        <v>150</v>
      </c>
      <c r="D149" s="5" t="s">
        <v>869</v>
      </c>
      <c r="E149" s="6">
        <v>20</v>
      </c>
      <c r="F149" s="13">
        <v>95.73</v>
      </c>
      <c r="G149" s="6">
        <f t="shared" si="28"/>
        <v>1914.6</v>
      </c>
      <c r="H149" s="13">
        <v>11.71</v>
      </c>
      <c r="I149" s="6">
        <f t="shared" si="29"/>
        <v>234.2</v>
      </c>
      <c r="J149" s="6">
        <f t="shared" si="30"/>
        <v>107.44</v>
      </c>
      <c r="K149" s="31">
        <f t="shared" si="31"/>
        <v>2148.8000000000002</v>
      </c>
    </row>
    <row r="150" spans="1:11" ht="25.5">
      <c r="A150" s="30" t="s">
        <v>439</v>
      </c>
      <c r="B150" s="10" t="s">
        <v>623</v>
      </c>
      <c r="C150" s="4" t="s">
        <v>151</v>
      </c>
      <c r="D150" s="5" t="s">
        <v>869</v>
      </c>
      <c r="E150" s="6">
        <v>20</v>
      </c>
      <c r="F150" s="13">
        <v>161.47</v>
      </c>
      <c r="G150" s="6">
        <f t="shared" si="28"/>
        <v>3229.4</v>
      </c>
      <c r="H150" s="13">
        <v>11.71</v>
      </c>
      <c r="I150" s="6">
        <f t="shared" si="29"/>
        <v>234.2</v>
      </c>
      <c r="J150" s="6">
        <f t="shared" si="30"/>
        <v>173.18</v>
      </c>
      <c r="K150" s="31">
        <f t="shared" si="31"/>
        <v>3463.6</v>
      </c>
    </row>
    <row r="151" spans="1:11" ht="25.5">
      <c r="A151" s="30" t="s">
        <v>440</v>
      </c>
      <c r="B151" s="10" t="s">
        <v>152</v>
      </c>
      <c r="C151" s="4" t="s">
        <v>153</v>
      </c>
      <c r="D151" s="5" t="s">
        <v>869</v>
      </c>
      <c r="E151" s="6">
        <v>20</v>
      </c>
      <c r="F151" s="13">
        <v>28.83</v>
      </c>
      <c r="G151" s="6">
        <f t="shared" si="28"/>
        <v>576.6</v>
      </c>
      <c r="H151" s="13">
        <v>13.32</v>
      </c>
      <c r="I151" s="6">
        <f t="shared" si="29"/>
        <v>266.39999999999998</v>
      </c>
      <c r="J151" s="6">
        <f t="shared" si="30"/>
        <v>42.15</v>
      </c>
      <c r="K151" s="31">
        <f t="shared" si="31"/>
        <v>843</v>
      </c>
    </row>
    <row r="152" spans="1:11">
      <c r="A152" s="30" t="s">
        <v>441</v>
      </c>
      <c r="B152" s="10" t="s">
        <v>624</v>
      </c>
      <c r="C152" s="4" t="s">
        <v>154</v>
      </c>
      <c r="D152" s="5" t="s">
        <v>299</v>
      </c>
      <c r="E152" s="6">
        <v>50</v>
      </c>
      <c r="F152" s="13">
        <v>16.36</v>
      </c>
      <c r="G152" s="6">
        <f t="shared" si="28"/>
        <v>818</v>
      </c>
      <c r="H152" s="13">
        <v>4.12</v>
      </c>
      <c r="I152" s="6">
        <f t="shared" si="29"/>
        <v>206</v>
      </c>
      <c r="J152" s="6">
        <f t="shared" si="30"/>
        <v>20.48</v>
      </c>
      <c r="K152" s="31">
        <f t="shared" si="31"/>
        <v>1024</v>
      </c>
    </row>
    <row r="153" spans="1:11" ht="21" customHeight="1">
      <c r="A153" s="30" t="s">
        <v>442</v>
      </c>
      <c r="B153" s="10" t="s">
        <v>625</v>
      </c>
      <c r="C153" s="4" t="s">
        <v>155</v>
      </c>
      <c r="D153" s="5" t="s">
        <v>299</v>
      </c>
      <c r="E153" s="6">
        <v>50</v>
      </c>
      <c r="F153" s="13">
        <v>20.7</v>
      </c>
      <c r="G153" s="6">
        <f t="shared" si="28"/>
        <v>1035</v>
      </c>
      <c r="H153" s="13">
        <v>4.12</v>
      </c>
      <c r="I153" s="6">
        <f t="shared" si="29"/>
        <v>206</v>
      </c>
      <c r="J153" s="6">
        <f t="shared" si="30"/>
        <v>24.82</v>
      </c>
      <c r="K153" s="31">
        <f t="shared" si="31"/>
        <v>1241</v>
      </c>
    </row>
    <row r="154" spans="1:11" ht="25.5">
      <c r="A154" s="30" t="s">
        <v>443</v>
      </c>
      <c r="B154" s="10" t="s">
        <v>800</v>
      </c>
      <c r="C154" s="4" t="s">
        <v>112</v>
      </c>
      <c r="D154" s="5" t="s">
        <v>869</v>
      </c>
      <c r="E154" s="6">
        <v>10</v>
      </c>
      <c r="F154" s="13">
        <v>13.99</v>
      </c>
      <c r="G154" s="6">
        <f t="shared" si="28"/>
        <v>139.9</v>
      </c>
      <c r="H154" s="13">
        <v>9.69</v>
      </c>
      <c r="I154" s="6">
        <f t="shared" si="29"/>
        <v>96.9</v>
      </c>
      <c r="J154" s="6">
        <f t="shared" si="30"/>
        <v>23.68</v>
      </c>
      <c r="K154" s="31">
        <f t="shared" si="31"/>
        <v>236.8</v>
      </c>
    </row>
    <row r="155" spans="1:11" ht="31.5" customHeight="1">
      <c r="A155" s="30" t="s">
        <v>444</v>
      </c>
      <c r="B155" s="10" t="s">
        <v>801</v>
      </c>
      <c r="C155" s="4" t="s">
        <v>113</v>
      </c>
      <c r="D155" s="5" t="s">
        <v>869</v>
      </c>
      <c r="E155" s="6">
        <v>10</v>
      </c>
      <c r="F155" s="13">
        <v>25.2</v>
      </c>
      <c r="G155" s="6">
        <f t="shared" si="28"/>
        <v>252</v>
      </c>
      <c r="H155" s="13">
        <v>17.66</v>
      </c>
      <c r="I155" s="6">
        <f t="shared" si="29"/>
        <v>176.6</v>
      </c>
      <c r="J155" s="6">
        <f t="shared" si="30"/>
        <v>42.86</v>
      </c>
      <c r="K155" s="31">
        <f t="shared" si="31"/>
        <v>428.6</v>
      </c>
    </row>
    <row r="156" spans="1:11" ht="29.25" customHeight="1">
      <c r="A156" s="30" t="s">
        <v>445</v>
      </c>
      <c r="B156" s="10" t="s">
        <v>802</v>
      </c>
      <c r="C156" s="4" t="s">
        <v>114</v>
      </c>
      <c r="D156" s="5" t="s">
        <v>869</v>
      </c>
      <c r="E156" s="6">
        <v>10</v>
      </c>
      <c r="F156" s="13">
        <v>22.44</v>
      </c>
      <c r="G156" s="6">
        <f t="shared" si="28"/>
        <v>224.4</v>
      </c>
      <c r="H156" s="13">
        <v>15.01</v>
      </c>
      <c r="I156" s="6">
        <f t="shared" si="29"/>
        <v>150.1</v>
      </c>
      <c r="J156" s="6">
        <f t="shared" si="30"/>
        <v>37.450000000000003</v>
      </c>
      <c r="K156" s="31">
        <f t="shared" si="31"/>
        <v>374.5</v>
      </c>
    </row>
    <row r="157" spans="1:11">
      <c r="A157" s="30" t="s">
        <v>446</v>
      </c>
      <c r="B157" s="10" t="s">
        <v>626</v>
      </c>
      <c r="C157" s="4" t="s">
        <v>100</v>
      </c>
      <c r="D157" s="5" t="s">
        <v>869</v>
      </c>
      <c r="E157" s="6">
        <v>3</v>
      </c>
      <c r="F157" s="13">
        <v>54.43</v>
      </c>
      <c r="G157" s="6">
        <f t="shared" si="28"/>
        <v>163.29</v>
      </c>
      <c r="H157" s="13">
        <v>18.079999999999998</v>
      </c>
      <c r="I157" s="6">
        <f t="shared" si="29"/>
        <v>54.24</v>
      </c>
      <c r="J157" s="6">
        <f t="shared" si="30"/>
        <v>72.510000000000005</v>
      </c>
      <c r="K157" s="31">
        <f t="shared" si="31"/>
        <v>217.53</v>
      </c>
    </row>
    <row r="158" spans="1:11" ht="25.5">
      <c r="A158" s="30" t="s">
        <v>447</v>
      </c>
      <c r="B158" s="10" t="s">
        <v>803</v>
      </c>
      <c r="C158" s="4" t="s">
        <v>115</v>
      </c>
      <c r="D158" s="5" t="s">
        <v>869</v>
      </c>
      <c r="E158" s="6">
        <v>10</v>
      </c>
      <c r="F158" s="13">
        <v>15.52</v>
      </c>
      <c r="G158" s="6">
        <f t="shared" si="28"/>
        <v>155.19999999999999</v>
      </c>
      <c r="H158" s="13">
        <v>12.37</v>
      </c>
      <c r="I158" s="6">
        <f t="shared" si="29"/>
        <v>123.7</v>
      </c>
      <c r="J158" s="6">
        <f t="shared" si="30"/>
        <v>27.89</v>
      </c>
      <c r="K158" s="31">
        <f t="shared" si="31"/>
        <v>278.89999999999998</v>
      </c>
    </row>
    <row r="159" spans="1:11" ht="25.5">
      <c r="A159" s="30" t="s">
        <v>448</v>
      </c>
      <c r="B159" s="10" t="s">
        <v>804</v>
      </c>
      <c r="C159" s="4" t="s">
        <v>116</v>
      </c>
      <c r="D159" s="5" t="s">
        <v>869</v>
      </c>
      <c r="E159" s="6">
        <v>15</v>
      </c>
      <c r="F159" s="13">
        <v>17.89</v>
      </c>
      <c r="G159" s="6">
        <f t="shared" si="28"/>
        <v>268.35000000000002</v>
      </c>
      <c r="H159" s="13">
        <v>12.37</v>
      </c>
      <c r="I159" s="6">
        <f t="shared" si="29"/>
        <v>185.55</v>
      </c>
      <c r="J159" s="6">
        <f t="shared" si="30"/>
        <v>30.26</v>
      </c>
      <c r="K159" s="31">
        <f t="shared" si="31"/>
        <v>453.9</v>
      </c>
    </row>
    <row r="160" spans="1:11" ht="25.5">
      <c r="A160" s="30" t="s">
        <v>449</v>
      </c>
      <c r="B160" s="10" t="s">
        <v>805</v>
      </c>
      <c r="C160" s="4" t="s">
        <v>117</v>
      </c>
      <c r="D160" s="5" t="s">
        <v>869</v>
      </c>
      <c r="E160" s="6">
        <v>10</v>
      </c>
      <c r="F160" s="13">
        <v>24.63</v>
      </c>
      <c r="G160" s="6">
        <f t="shared" si="28"/>
        <v>246.3</v>
      </c>
      <c r="H160" s="13">
        <v>15.63</v>
      </c>
      <c r="I160" s="6">
        <f t="shared" si="29"/>
        <v>156.30000000000001</v>
      </c>
      <c r="J160" s="6">
        <f t="shared" si="30"/>
        <v>40.26</v>
      </c>
      <c r="K160" s="31">
        <f t="shared" si="31"/>
        <v>402.6</v>
      </c>
    </row>
    <row r="161" spans="1:13" ht="25.5">
      <c r="A161" s="30" t="s">
        <v>450</v>
      </c>
      <c r="B161" s="10" t="s">
        <v>806</v>
      </c>
      <c r="C161" s="4" t="s">
        <v>118</v>
      </c>
      <c r="D161" s="5" t="s">
        <v>869</v>
      </c>
      <c r="E161" s="6">
        <v>15</v>
      </c>
      <c r="F161" s="13">
        <v>29.38</v>
      </c>
      <c r="G161" s="6">
        <f t="shared" si="28"/>
        <v>440.7</v>
      </c>
      <c r="H161" s="13">
        <v>15.63</v>
      </c>
      <c r="I161" s="6">
        <f t="shared" si="29"/>
        <v>234.45</v>
      </c>
      <c r="J161" s="6">
        <f t="shared" si="30"/>
        <v>45.01</v>
      </c>
      <c r="K161" s="31">
        <f t="shared" si="31"/>
        <v>675.15</v>
      </c>
    </row>
    <row r="162" spans="1:13" ht="43.5" customHeight="1">
      <c r="A162" s="30" t="s">
        <v>451</v>
      </c>
      <c r="B162" s="10" t="s">
        <v>807</v>
      </c>
      <c r="C162" s="4" t="s">
        <v>107</v>
      </c>
      <c r="D162" s="5" t="s">
        <v>300</v>
      </c>
      <c r="E162" s="6">
        <v>100</v>
      </c>
      <c r="F162" s="13">
        <v>0.62</v>
      </c>
      <c r="G162" s="6">
        <f t="shared" si="28"/>
        <v>62</v>
      </c>
      <c r="H162" s="13">
        <v>0.65</v>
      </c>
      <c r="I162" s="6">
        <f t="shared" si="29"/>
        <v>65</v>
      </c>
      <c r="J162" s="6">
        <f t="shared" si="30"/>
        <v>1.27</v>
      </c>
      <c r="K162" s="31">
        <f t="shared" si="31"/>
        <v>127</v>
      </c>
    </row>
    <row r="163" spans="1:13">
      <c r="A163" s="30"/>
      <c r="B163" s="10"/>
      <c r="C163" s="4"/>
      <c r="D163" s="5"/>
      <c r="E163" s="6"/>
      <c r="F163" s="13"/>
      <c r="G163" s="6"/>
      <c r="H163" s="13"/>
      <c r="I163" s="6"/>
      <c r="J163" s="6"/>
      <c r="K163" s="32"/>
      <c r="M163" s="2"/>
    </row>
    <row r="164" spans="1:13">
      <c r="A164" s="28" t="s">
        <v>452</v>
      </c>
      <c r="B164" s="16"/>
      <c r="C164" s="17" t="s">
        <v>453</v>
      </c>
      <c r="D164" s="18"/>
      <c r="E164" s="19"/>
      <c r="F164" s="20"/>
      <c r="G164" s="21">
        <f>G165</f>
        <v>75412.210000000006</v>
      </c>
      <c r="H164" s="22"/>
      <c r="I164" s="21">
        <f>I165</f>
        <v>258.13</v>
      </c>
      <c r="J164" s="19"/>
      <c r="K164" s="33">
        <f>K165</f>
        <v>75670.34</v>
      </c>
    </row>
    <row r="165" spans="1:13" ht="147" customHeight="1">
      <c r="A165" s="30" t="s">
        <v>454</v>
      </c>
      <c r="B165" s="10" t="s">
        <v>627</v>
      </c>
      <c r="C165" s="4" t="s">
        <v>101</v>
      </c>
      <c r="D165" s="5" t="s">
        <v>869</v>
      </c>
      <c r="E165" s="6">
        <v>1</v>
      </c>
      <c r="F165" s="13">
        <v>75412.210000000006</v>
      </c>
      <c r="G165" s="6">
        <f>TRUNC(E165*F165,2)</f>
        <v>75412.210000000006</v>
      </c>
      <c r="H165" s="13">
        <v>258.13</v>
      </c>
      <c r="I165" s="6">
        <f>TRUNC(E165*H165,2)</f>
        <v>258.13</v>
      </c>
      <c r="J165" s="6">
        <f>TRUNC(F165+H165,2)</f>
        <v>75670.34</v>
      </c>
      <c r="K165" s="31">
        <f>TRUNC(E165*J165,2)</f>
        <v>75670.34</v>
      </c>
    </row>
    <row r="166" spans="1:13">
      <c r="A166" s="30"/>
      <c r="B166" s="10"/>
      <c r="C166" s="4"/>
      <c r="D166" s="5"/>
      <c r="E166" s="6"/>
      <c r="F166" s="13"/>
      <c r="G166" s="6"/>
      <c r="H166" s="13"/>
      <c r="I166" s="6"/>
      <c r="J166" s="6"/>
      <c r="K166" s="31"/>
    </row>
    <row r="167" spans="1:13">
      <c r="A167" s="28" t="s">
        <v>692</v>
      </c>
      <c r="B167" s="9"/>
      <c r="C167" s="7" t="s">
        <v>156</v>
      </c>
      <c r="D167" s="7"/>
      <c r="E167" s="7"/>
      <c r="F167" s="14"/>
      <c r="G167" s="8">
        <f>SUM(G168:G182)</f>
        <v>5253.9299999999994</v>
      </c>
      <c r="H167" s="14"/>
      <c r="I167" s="8">
        <f>SUM(I168:I182)</f>
        <v>2828.0200000000004</v>
      </c>
      <c r="J167" s="7"/>
      <c r="K167" s="29">
        <f>SUM(K168:K182)</f>
        <v>8081.9499999999989</v>
      </c>
    </row>
    <row r="168" spans="1:13" ht="29.25" customHeight="1">
      <c r="A168" s="30" t="s">
        <v>455</v>
      </c>
      <c r="B168" s="10" t="s">
        <v>628</v>
      </c>
      <c r="C168" s="4" t="s">
        <v>157</v>
      </c>
      <c r="D168" s="5" t="s">
        <v>300</v>
      </c>
      <c r="E168" s="6">
        <v>24</v>
      </c>
      <c r="F168" s="13">
        <v>4.83</v>
      </c>
      <c r="G168" s="6">
        <f t="shared" ref="G168:G182" si="32">TRUNC(E168*F168,2)</f>
        <v>115.92</v>
      </c>
      <c r="H168" s="13">
        <v>3.31</v>
      </c>
      <c r="I168" s="6">
        <f t="shared" ref="I168:I182" si="33">TRUNC(E168*H168,2)</f>
        <v>79.44</v>
      </c>
      <c r="J168" s="6">
        <f t="shared" ref="J168:J182" si="34">TRUNC(F168+H168,2)</f>
        <v>8.14</v>
      </c>
      <c r="K168" s="31">
        <f t="shared" ref="K168:K182" si="35">TRUNC(E168*J168,2)</f>
        <v>195.36</v>
      </c>
    </row>
    <row r="169" spans="1:13" ht="28.5" customHeight="1">
      <c r="A169" s="30" t="s">
        <v>456</v>
      </c>
      <c r="B169" s="10" t="s">
        <v>629</v>
      </c>
      <c r="C169" s="4" t="s">
        <v>158</v>
      </c>
      <c r="D169" s="5" t="s">
        <v>300</v>
      </c>
      <c r="E169" s="6">
        <v>24</v>
      </c>
      <c r="F169" s="13">
        <v>4.28</v>
      </c>
      <c r="G169" s="6">
        <f t="shared" si="32"/>
        <v>102.72</v>
      </c>
      <c r="H169" s="13">
        <v>0.47</v>
      </c>
      <c r="I169" s="6">
        <f t="shared" si="33"/>
        <v>11.28</v>
      </c>
      <c r="J169" s="6">
        <f t="shared" si="34"/>
        <v>4.75</v>
      </c>
      <c r="K169" s="31">
        <f t="shared" si="35"/>
        <v>114</v>
      </c>
    </row>
    <row r="170" spans="1:13" ht="29.25" customHeight="1">
      <c r="A170" s="30" t="s">
        <v>457</v>
      </c>
      <c r="B170" s="10" t="s">
        <v>630</v>
      </c>
      <c r="C170" s="4" t="s">
        <v>159</v>
      </c>
      <c r="D170" s="5" t="s">
        <v>300</v>
      </c>
      <c r="E170" s="6">
        <v>24</v>
      </c>
      <c r="F170" s="13">
        <v>9.52</v>
      </c>
      <c r="G170" s="6">
        <f t="shared" si="32"/>
        <v>228.48</v>
      </c>
      <c r="H170" s="13">
        <v>0.59</v>
      </c>
      <c r="I170" s="6">
        <f t="shared" si="33"/>
        <v>14.16</v>
      </c>
      <c r="J170" s="6">
        <f t="shared" si="34"/>
        <v>10.11</v>
      </c>
      <c r="K170" s="31">
        <f t="shared" si="35"/>
        <v>242.64</v>
      </c>
    </row>
    <row r="171" spans="1:13" ht="27" customHeight="1">
      <c r="A171" s="30" t="s">
        <v>458</v>
      </c>
      <c r="B171" s="10" t="s">
        <v>631</v>
      </c>
      <c r="C171" s="4" t="s">
        <v>160</v>
      </c>
      <c r="D171" s="5" t="s">
        <v>300</v>
      </c>
      <c r="E171" s="6">
        <v>24</v>
      </c>
      <c r="F171" s="13">
        <v>13.85</v>
      </c>
      <c r="G171" s="6">
        <f t="shared" si="32"/>
        <v>332.4</v>
      </c>
      <c r="H171" s="13">
        <v>0.7</v>
      </c>
      <c r="I171" s="6">
        <f t="shared" si="33"/>
        <v>16.8</v>
      </c>
      <c r="J171" s="6">
        <f t="shared" si="34"/>
        <v>14.55</v>
      </c>
      <c r="K171" s="31">
        <f t="shared" si="35"/>
        <v>349.2</v>
      </c>
    </row>
    <row r="172" spans="1:13" ht="25.5">
      <c r="A172" s="30" t="s">
        <v>459</v>
      </c>
      <c r="B172" s="10" t="s">
        <v>632</v>
      </c>
      <c r="C172" s="4" t="s">
        <v>161</v>
      </c>
      <c r="D172" s="5" t="s">
        <v>300</v>
      </c>
      <c r="E172" s="6">
        <v>24</v>
      </c>
      <c r="F172" s="13">
        <v>15.88</v>
      </c>
      <c r="G172" s="6">
        <f t="shared" si="32"/>
        <v>381.12</v>
      </c>
      <c r="H172" s="13">
        <v>0.85</v>
      </c>
      <c r="I172" s="6">
        <f t="shared" si="33"/>
        <v>20.399999999999999</v>
      </c>
      <c r="J172" s="6">
        <f t="shared" si="34"/>
        <v>16.73</v>
      </c>
      <c r="K172" s="31">
        <f t="shared" si="35"/>
        <v>401.52</v>
      </c>
    </row>
    <row r="173" spans="1:13" ht="25.5">
      <c r="A173" s="30" t="s">
        <v>460</v>
      </c>
      <c r="B173" s="10" t="s">
        <v>633</v>
      </c>
      <c r="C173" s="4" t="s">
        <v>162</v>
      </c>
      <c r="D173" s="5" t="s">
        <v>300</v>
      </c>
      <c r="E173" s="6">
        <v>24</v>
      </c>
      <c r="F173" s="13">
        <v>26.72</v>
      </c>
      <c r="G173" s="6">
        <f t="shared" si="32"/>
        <v>641.28</v>
      </c>
      <c r="H173" s="13">
        <v>1</v>
      </c>
      <c r="I173" s="6">
        <f t="shared" si="33"/>
        <v>24</v>
      </c>
      <c r="J173" s="6">
        <f t="shared" si="34"/>
        <v>27.72</v>
      </c>
      <c r="K173" s="31">
        <f t="shared" si="35"/>
        <v>665.28</v>
      </c>
    </row>
    <row r="174" spans="1:13" ht="30" customHeight="1">
      <c r="A174" s="30" t="s">
        <v>461</v>
      </c>
      <c r="B174" s="10" t="s">
        <v>634</v>
      </c>
      <c r="C174" s="4" t="s">
        <v>163</v>
      </c>
      <c r="D174" s="5" t="s">
        <v>300</v>
      </c>
      <c r="E174" s="6">
        <v>24</v>
      </c>
      <c r="F174" s="13">
        <v>44.66</v>
      </c>
      <c r="G174" s="6">
        <f t="shared" si="32"/>
        <v>1071.8399999999999</v>
      </c>
      <c r="H174" s="13">
        <v>1.23</v>
      </c>
      <c r="I174" s="6">
        <f t="shared" si="33"/>
        <v>29.52</v>
      </c>
      <c r="J174" s="6">
        <f t="shared" si="34"/>
        <v>45.89</v>
      </c>
      <c r="K174" s="31">
        <f t="shared" si="35"/>
        <v>1101.3599999999999</v>
      </c>
    </row>
    <row r="175" spans="1:13" ht="30.75" customHeight="1">
      <c r="A175" s="30" t="s">
        <v>462</v>
      </c>
      <c r="B175" s="10" t="s">
        <v>635</v>
      </c>
      <c r="C175" s="4" t="s">
        <v>164</v>
      </c>
      <c r="D175" s="5" t="s">
        <v>300</v>
      </c>
      <c r="E175" s="6">
        <v>24</v>
      </c>
      <c r="F175" s="13">
        <v>55.78</v>
      </c>
      <c r="G175" s="6">
        <f t="shared" si="32"/>
        <v>1338.72</v>
      </c>
      <c r="H175" s="13">
        <v>1.38</v>
      </c>
      <c r="I175" s="6">
        <f t="shared" si="33"/>
        <v>33.119999999999997</v>
      </c>
      <c r="J175" s="6">
        <f t="shared" si="34"/>
        <v>57.16</v>
      </c>
      <c r="K175" s="31">
        <f t="shared" si="35"/>
        <v>1371.84</v>
      </c>
    </row>
    <row r="176" spans="1:13" ht="33" customHeight="1">
      <c r="A176" s="30" t="s">
        <v>463</v>
      </c>
      <c r="B176" s="10" t="s">
        <v>636</v>
      </c>
      <c r="C176" s="4" t="s">
        <v>165</v>
      </c>
      <c r="D176" s="5" t="s">
        <v>869</v>
      </c>
      <c r="E176" s="6">
        <v>10</v>
      </c>
      <c r="F176" s="13">
        <v>33.94</v>
      </c>
      <c r="G176" s="6">
        <f t="shared" si="32"/>
        <v>339.4</v>
      </c>
      <c r="H176" s="13">
        <v>69.86</v>
      </c>
      <c r="I176" s="6">
        <f t="shared" si="33"/>
        <v>698.6</v>
      </c>
      <c r="J176" s="6">
        <f t="shared" si="34"/>
        <v>103.8</v>
      </c>
      <c r="K176" s="31">
        <f t="shared" si="35"/>
        <v>1038</v>
      </c>
    </row>
    <row r="177" spans="1:11" ht="31.5" customHeight="1">
      <c r="A177" s="30" t="s">
        <v>464</v>
      </c>
      <c r="B177" s="10" t="s">
        <v>637</v>
      </c>
      <c r="C177" s="4" t="s">
        <v>166</v>
      </c>
      <c r="D177" s="5" t="s">
        <v>869</v>
      </c>
      <c r="E177" s="6">
        <v>10</v>
      </c>
      <c r="F177" s="13">
        <v>43.75</v>
      </c>
      <c r="G177" s="6">
        <f t="shared" si="32"/>
        <v>437.5</v>
      </c>
      <c r="H177" s="13">
        <v>95.25</v>
      </c>
      <c r="I177" s="6">
        <f t="shared" si="33"/>
        <v>952.5</v>
      </c>
      <c r="J177" s="6">
        <f t="shared" si="34"/>
        <v>139</v>
      </c>
      <c r="K177" s="31">
        <f t="shared" si="35"/>
        <v>1390</v>
      </c>
    </row>
    <row r="178" spans="1:11">
      <c r="A178" s="30" t="s">
        <v>465</v>
      </c>
      <c r="B178" s="10" t="s">
        <v>638</v>
      </c>
      <c r="C178" s="4" t="s">
        <v>168</v>
      </c>
      <c r="D178" s="5" t="s">
        <v>300</v>
      </c>
      <c r="E178" s="6">
        <v>15</v>
      </c>
      <c r="F178" s="13">
        <v>3.19</v>
      </c>
      <c r="G178" s="6">
        <f>TRUNC(E178*F178,2)</f>
        <v>47.85</v>
      </c>
      <c r="H178" s="13">
        <v>3.99</v>
      </c>
      <c r="I178" s="6">
        <f>TRUNC(E178*H178,2)</f>
        <v>59.85</v>
      </c>
      <c r="J178" s="6">
        <f>TRUNC(F178+H178,2)</f>
        <v>7.18</v>
      </c>
      <c r="K178" s="31">
        <f>TRUNC(E178*J178,2)</f>
        <v>107.7</v>
      </c>
    </row>
    <row r="179" spans="1:11" ht="25.5">
      <c r="A179" s="30" t="s">
        <v>858</v>
      </c>
      <c r="B179" s="10" t="s">
        <v>808</v>
      </c>
      <c r="C179" s="4" t="s">
        <v>167</v>
      </c>
      <c r="D179" s="5" t="s">
        <v>300</v>
      </c>
      <c r="E179" s="6">
        <v>15</v>
      </c>
      <c r="F179" s="13">
        <v>1.28</v>
      </c>
      <c r="G179" s="6">
        <f t="shared" si="32"/>
        <v>19.2</v>
      </c>
      <c r="H179" s="13">
        <v>8.42</v>
      </c>
      <c r="I179" s="6">
        <f t="shared" si="33"/>
        <v>126.3</v>
      </c>
      <c r="J179" s="6">
        <f t="shared" si="34"/>
        <v>9.6999999999999993</v>
      </c>
      <c r="K179" s="31">
        <f t="shared" si="35"/>
        <v>145.5</v>
      </c>
    </row>
    <row r="180" spans="1:11" ht="29.25" customHeight="1">
      <c r="A180" s="30" t="s">
        <v>466</v>
      </c>
      <c r="B180" s="10" t="s">
        <v>809</v>
      </c>
      <c r="C180" s="4" t="s">
        <v>169</v>
      </c>
      <c r="D180" s="5" t="s">
        <v>300</v>
      </c>
      <c r="E180" s="6">
        <v>15</v>
      </c>
      <c r="F180" s="13">
        <v>1.38</v>
      </c>
      <c r="G180" s="6">
        <f t="shared" si="32"/>
        <v>20.7</v>
      </c>
      <c r="H180" s="13">
        <v>9.07</v>
      </c>
      <c r="I180" s="6">
        <f t="shared" si="33"/>
        <v>136.05000000000001</v>
      </c>
      <c r="J180" s="6">
        <f t="shared" si="34"/>
        <v>10.45</v>
      </c>
      <c r="K180" s="31">
        <f t="shared" si="35"/>
        <v>156.75</v>
      </c>
    </row>
    <row r="181" spans="1:11" ht="15.75" customHeight="1">
      <c r="A181" s="30" t="s">
        <v>467</v>
      </c>
      <c r="B181" s="10" t="s">
        <v>810</v>
      </c>
      <c r="C181" s="4" t="s">
        <v>170</v>
      </c>
      <c r="D181" s="5" t="s">
        <v>873</v>
      </c>
      <c r="E181" s="6">
        <v>10</v>
      </c>
      <c r="F181" s="13">
        <v>11.38</v>
      </c>
      <c r="G181" s="6">
        <f t="shared" si="32"/>
        <v>113.8</v>
      </c>
      <c r="H181" s="13">
        <v>46.96</v>
      </c>
      <c r="I181" s="6">
        <f t="shared" si="33"/>
        <v>469.6</v>
      </c>
      <c r="J181" s="6">
        <f t="shared" si="34"/>
        <v>58.34</v>
      </c>
      <c r="K181" s="31">
        <f t="shared" si="35"/>
        <v>583.4</v>
      </c>
    </row>
    <row r="182" spans="1:11" ht="29.25" customHeight="1">
      <c r="A182" s="30" t="s">
        <v>468</v>
      </c>
      <c r="B182" s="10" t="s">
        <v>811</v>
      </c>
      <c r="C182" s="4" t="s">
        <v>171</v>
      </c>
      <c r="D182" s="5" t="s">
        <v>873</v>
      </c>
      <c r="E182" s="6">
        <v>10</v>
      </c>
      <c r="F182" s="13">
        <v>6.3</v>
      </c>
      <c r="G182" s="6">
        <f t="shared" si="32"/>
        <v>63</v>
      </c>
      <c r="H182" s="13">
        <v>15.64</v>
      </c>
      <c r="I182" s="6">
        <f t="shared" si="33"/>
        <v>156.4</v>
      </c>
      <c r="J182" s="6">
        <f t="shared" si="34"/>
        <v>21.94</v>
      </c>
      <c r="K182" s="31">
        <f t="shared" si="35"/>
        <v>219.4</v>
      </c>
    </row>
    <row r="183" spans="1:11">
      <c r="A183" s="30"/>
      <c r="B183" s="10"/>
      <c r="C183" s="4"/>
      <c r="D183" s="5"/>
      <c r="E183" s="6"/>
      <c r="F183" s="13"/>
      <c r="G183" s="6"/>
      <c r="H183" s="13"/>
      <c r="I183" s="6"/>
      <c r="J183" s="6"/>
      <c r="K183" s="32"/>
    </row>
    <row r="184" spans="1:11">
      <c r="A184" s="28" t="s">
        <v>693</v>
      </c>
      <c r="B184" s="9"/>
      <c r="C184" s="7" t="s">
        <v>172</v>
      </c>
      <c r="D184" s="7"/>
      <c r="E184" s="7"/>
      <c r="F184" s="14"/>
      <c r="G184" s="8">
        <f>SUM(G185:G200)</f>
        <v>5532</v>
      </c>
      <c r="H184" s="14"/>
      <c r="I184" s="8">
        <f>SUM(I185:I200)</f>
        <v>3718.2799999999997</v>
      </c>
      <c r="J184" s="7"/>
      <c r="K184" s="29">
        <f>SUM(K185:K200)</f>
        <v>9250.2799999999988</v>
      </c>
    </row>
    <row r="185" spans="1:11" ht="30.75" customHeight="1">
      <c r="A185" s="30" t="s">
        <v>469</v>
      </c>
      <c r="B185" s="10" t="s">
        <v>639</v>
      </c>
      <c r="C185" s="4" t="s">
        <v>180</v>
      </c>
      <c r="D185" s="5" t="s">
        <v>300</v>
      </c>
      <c r="E185" s="6">
        <v>24</v>
      </c>
      <c r="F185" s="13">
        <v>12.34</v>
      </c>
      <c r="G185" s="6">
        <f t="shared" ref="G185:G200" si="36">TRUNC(E185*F185,2)</f>
        <v>296.16000000000003</v>
      </c>
      <c r="H185" s="13">
        <v>11.15</v>
      </c>
      <c r="I185" s="6">
        <f t="shared" ref="I185:I200" si="37">TRUNC(E185*H185,2)</f>
        <v>267.60000000000002</v>
      </c>
      <c r="J185" s="6">
        <f t="shared" ref="J185:J200" si="38">TRUNC(F185+H185,2)</f>
        <v>23.49</v>
      </c>
      <c r="K185" s="31">
        <f t="shared" ref="K185:K200" si="39">TRUNC(E185*J185,2)</f>
        <v>563.76</v>
      </c>
    </row>
    <row r="186" spans="1:11" ht="32.25" customHeight="1">
      <c r="A186" s="30" t="s">
        <v>470</v>
      </c>
      <c r="B186" s="10" t="s">
        <v>640</v>
      </c>
      <c r="C186" s="4" t="s">
        <v>181</v>
      </c>
      <c r="D186" s="5" t="s">
        <v>300</v>
      </c>
      <c r="E186" s="6">
        <v>24</v>
      </c>
      <c r="F186" s="13">
        <v>23.44</v>
      </c>
      <c r="G186" s="6">
        <f t="shared" si="36"/>
        <v>562.55999999999995</v>
      </c>
      <c r="H186" s="13">
        <v>21.7</v>
      </c>
      <c r="I186" s="6">
        <f t="shared" si="37"/>
        <v>520.79999999999995</v>
      </c>
      <c r="J186" s="6">
        <f t="shared" si="38"/>
        <v>45.14</v>
      </c>
      <c r="K186" s="31">
        <f t="shared" si="39"/>
        <v>1083.3599999999999</v>
      </c>
    </row>
    <row r="187" spans="1:11" ht="33" customHeight="1">
      <c r="A187" s="30" t="s">
        <v>471</v>
      </c>
      <c r="B187" s="10" t="s">
        <v>641</v>
      </c>
      <c r="C187" s="4" t="s">
        <v>182</v>
      </c>
      <c r="D187" s="5" t="s">
        <v>300</v>
      </c>
      <c r="E187" s="6">
        <v>24</v>
      </c>
      <c r="F187" s="13">
        <v>14.41</v>
      </c>
      <c r="G187" s="6">
        <f t="shared" si="36"/>
        <v>345.84</v>
      </c>
      <c r="H187" s="13">
        <v>3.23</v>
      </c>
      <c r="I187" s="6">
        <f t="shared" si="37"/>
        <v>77.52</v>
      </c>
      <c r="J187" s="6">
        <f t="shared" si="38"/>
        <v>17.64</v>
      </c>
      <c r="K187" s="31">
        <f t="shared" si="39"/>
        <v>423.36</v>
      </c>
    </row>
    <row r="188" spans="1:11" ht="32.25" customHeight="1">
      <c r="A188" s="30" t="s">
        <v>472</v>
      </c>
      <c r="B188" s="10" t="s">
        <v>642</v>
      </c>
      <c r="C188" s="4" t="s">
        <v>183</v>
      </c>
      <c r="D188" s="5" t="s">
        <v>300</v>
      </c>
      <c r="E188" s="6">
        <v>24</v>
      </c>
      <c r="F188" s="13">
        <v>16.86</v>
      </c>
      <c r="G188" s="6">
        <f t="shared" si="36"/>
        <v>404.64</v>
      </c>
      <c r="H188" s="13">
        <v>4.6900000000000004</v>
      </c>
      <c r="I188" s="6">
        <f t="shared" si="37"/>
        <v>112.56</v>
      </c>
      <c r="J188" s="6">
        <f t="shared" si="38"/>
        <v>21.55</v>
      </c>
      <c r="K188" s="31">
        <f t="shared" si="39"/>
        <v>517.20000000000005</v>
      </c>
    </row>
    <row r="189" spans="1:11" ht="20.25" customHeight="1">
      <c r="A189" s="30" t="s">
        <v>473</v>
      </c>
      <c r="B189" s="10" t="s">
        <v>643</v>
      </c>
      <c r="C189" s="4" t="s">
        <v>173</v>
      </c>
      <c r="D189" s="5" t="s">
        <v>870</v>
      </c>
      <c r="E189" s="6">
        <v>5</v>
      </c>
      <c r="F189" s="13">
        <v>43.11</v>
      </c>
      <c r="G189" s="6">
        <f t="shared" si="36"/>
        <v>215.55</v>
      </c>
      <c r="H189" s="13">
        <v>54.51</v>
      </c>
      <c r="I189" s="6">
        <f t="shared" si="37"/>
        <v>272.55</v>
      </c>
      <c r="J189" s="6">
        <f t="shared" si="38"/>
        <v>97.62</v>
      </c>
      <c r="K189" s="31">
        <f t="shared" si="39"/>
        <v>488.1</v>
      </c>
    </row>
    <row r="190" spans="1:11" ht="16.5" customHeight="1">
      <c r="A190" s="30" t="s">
        <v>474</v>
      </c>
      <c r="B190" s="10" t="s">
        <v>644</v>
      </c>
      <c r="C190" s="4" t="s">
        <v>174</v>
      </c>
      <c r="D190" s="5" t="s">
        <v>870</v>
      </c>
      <c r="E190" s="6">
        <v>5</v>
      </c>
      <c r="F190" s="13">
        <v>58.49</v>
      </c>
      <c r="G190" s="6">
        <f t="shared" si="36"/>
        <v>292.45</v>
      </c>
      <c r="H190" s="13">
        <v>54.51</v>
      </c>
      <c r="I190" s="6">
        <f t="shared" si="37"/>
        <v>272.55</v>
      </c>
      <c r="J190" s="6">
        <f t="shared" si="38"/>
        <v>113</v>
      </c>
      <c r="K190" s="31">
        <f t="shared" si="39"/>
        <v>565</v>
      </c>
    </row>
    <row r="191" spans="1:11">
      <c r="A191" s="30" t="s">
        <v>475</v>
      </c>
      <c r="B191" s="10" t="s">
        <v>645</v>
      </c>
      <c r="C191" s="4" t="s">
        <v>175</v>
      </c>
      <c r="D191" s="5" t="s">
        <v>870</v>
      </c>
      <c r="E191" s="6">
        <v>5</v>
      </c>
      <c r="F191" s="13">
        <v>131.91</v>
      </c>
      <c r="G191" s="6">
        <f t="shared" si="36"/>
        <v>659.55</v>
      </c>
      <c r="H191" s="13">
        <v>60.37</v>
      </c>
      <c r="I191" s="6">
        <f t="shared" si="37"/>
        <v>301.85000000000002</v>
      </c>
      <c r="J191" s="6">
        <f t="shared" si="38"/>
        <v>192.28</v>
      </c>
      <c r="K191" s="31">
        <f t="shared" si="39"/>
        <v>961.4</v>
      </c>
    </row>
    <row r="192" spans="1:11" ht="43.5" customHeight="1">
      <c r="A192" s="30" t="s">
        <v>476</v>
      </c>
      <c r="B192" s="10" t="s">
        <v>646</v>
      </c>
      <c r="C192" s="4" t="s">
        <v>176</v>
      </c>
      <c r="D192" s="5" t="s">
        <v>869</v>
      </c>
      <c r="E192" s="6">
        <v>2</v>
      </c>
      <c r="F192" s="13">
        <v>235.48</v>
      </c>
      <c r="G192" s="6">
        <f t="shared" si="36"/>
        <v>470.96</v>
      </c>
      <c r="H192" s="13">
        <v>136.97</v>
      </c>
      <c r="I192" s="6">
        <f t="shared" si="37"/>
        <v>273.94</v>
      </c>
      <c r="J192" s="6">
        <f t="shared" si="38"/>
        <v>372.45</v>
      </c>
      <c r="K192" s="31">
        <f t="shared" si="39"/>
        <v>744.9</v>
      </c>
    </row>
    <row r="193" spans="1:11" ht="46.5" customHeight="1">
      <c r="A193" s="30" t="s">
        <v>477</v>
      </c>
      <c r="B193" s="10" t="s">
        <v>647</v>
      </c>
      <c r="C193" s="4" t="s">
        <v>177</v>
      </c>
      <c r="D193" s="5" t="s">
        <v>869</v>
      </c>
      <c r="E193" s="6">
        <v>2</v>
      </c>
      <c r="F193" s="13">
        <v>511.44</v>
      </c>
      <c r="G193" s="6">
        <f t="shared" si="36"/>
        <v>1022.88</v>
      </c>
      <c r="H193" s="13">
        <v>309.37</v>
      </c>
      <c r="I193" s="6">
        <f t="shared" si="37"/>
        <v>618.74</v>
      </c>
      <c r="J193" s="6">
        <f t="shared" si="38"/>
        <v>820.81</v>
      </c>
      <c r="K193" s="31">
        <f t="shared" si="39"/>
        <v>1641.62</v>
      </c>
    </row>
    <row r="194" spans="1:11" ht="30" customHeight="1">
      <c r="A194" s="30" t="s">
        <v>478</v>
      </c>
      <c r="B194" s="10" t="s">
        <v>812</v>
      </c>
      <c r="C194" s="4" t="s">
        <v>178</v>
      </c>
      <c r="D194" s="5" t="s">
        <v>869</v>
      </c>
      <c r="E194" s="6">
        <v>2</v>
      </c>
      <c r="F194" s="13">
        <v>17.95</v>
      </c>
      <c r="G194" s="6">
        <f t="shared" si="36"/>
        <v>35.9</v>
      </c>
      <c r="H194" s="13">
        <v>3.96</v>
      </c>
      <c r="I194" s="6">
        <f t="shared" si="37"/>
        <v>7.92</v>
      </c>
      <c r="J194" s="6">
        <f t="shared" si="38"/>
        <v>21.91</v>
      </c>
      <c r="K194" s="31">
        <f t="shared" si="39"/>
        <v>43.82</v>
      </c>
    </row>
    <row r="195" spans="1:11" ht="30.75" customHeight="1">
      <c r="A195" s="30" t="s">
        <v>479</v>
      </c>
      <c r="B195" s="10" t="s">
        <v>648</v>
      </c>
      <c r="C195" s="4" t="s">
        <v>179</v>
      </c>
      <c r="D195" s="5" t="s">
        <v>869</v>
      </c>
      <c r="E195" s="6">
        <v>2</v>
      </c>
      <c r="F195" s="13">
        <v>40.130000000000003</v>
      </c>
      <c r="G195" s="6">
        <f t="shared" si="36"/>
        <v>80.260000000000005</v>
      </c>
      <c r="H195" s="13">
        <v>6.16</v>
      </c>
      <c r="I195" s="6">
        <f t="shared" si="37"/>
        <v>12.32</v>
      </c>
      <c r="J195" s="6">
        <f t="shared" si="38"/>
        <v>46.29</v>
      </c>
      <c r="K195" s="31">
        <f t="shared" si="39"/>
        <v>92.58</v>
      </c>
    </row>
    <row r="196" spans="1:11" ht="18.75" customHeight="1">
      <c r="A196" s="30" t="s">
        <v>480</v>
      </c>
      <c r="B196" s="10" t="s">
        <v>813</v>
      </c>
      <c r="C196" s="4" t="s">
        <v>184</v>
      </c>
      <c r="D196" s="5" t="s">
        <v>869</v>
      </c>
      <c r="E196" s="6">
        <v>2</v>
      </c>
      <c r="F196" s="13">
        <v>439.6</v>
      </c>
      <c r="G196" s="6">
        <f t="shared" si="36"/>
        <v>879.2</v>
      </c>
      <c r="H196" s="13">
        <v>10.99</v>
      </c>
      <c r="I196" s="6">
        <f t="shared" si="37"/>
        <v>21.98</v>
      </c>
      <c r="J196" s="6">
        <f t="shared" si="38"/>
        <v>450.59</v>
      </c>
      <c r="K196" s="31">
        <f t="shared" si="39"/>
        <v>901.18</v>
      </c>
    </row>
    <row r="197" spans="1:11" ht="18" customHeight="1">
      <c r="A197" s="30" t="s">
        <v>481</v>
      </c>
      <c r="B197" s="10" t="s">
        <v>638</v>
      </c>
      <c r="C197" s="4" t="s">
        <v>168</v>
      </c>
      <c r="D197" s="5" t="s">
        <v>300</v>
      </c>
      <c r="E197" s="6">
        <v>15</v>
      </c>
      <c r="F197" s="13">
        <v>3.19</v>
      </c>
      <c r="G197" s="6">
        <f t="shared" si="36"/>
        <v>47.85</v>
      </c>
      <c r="H197" s="13">
        <v>3.99</v>
      </c>
      <c r="I197" s="6">
        <f t="shared" si="37"/>
        <v>59.85</v>
      </c>
      <c r="J197" s="6">
        <f t="shared" si="38"/>
        <v>7.18</v>
      </c>
      <c r="K197" s="31">
        <f t="shared" si="39"/>
        <v>107.7</v>
      </c>
    </row>
    <row r="198" spans="1:11" ht="32.25" customHeight="1">
      <c r="A198" s="30" t="s">
        <v>482</v>
      </c>
      <c r="B198" s="10" t="s">
        <v>809</v>
      </c>
      <c r="C198" s="4" t="s">
        <v>169</v>
      </c>
      <c r="D198" s="5" t="s">
        <v>300</v>
      </c>
      <c r="E198" s="6">
        <v>30</v>
      </c>
      <c r="F198" s="13">
        <v>1.38</v>
      </c>
      <c r="G198" s="6">
        <f t="shared" si="36"/>
        <v>41.4</v>
      </c>
      <c r="H198" s="13">
        <v>9.07</v>
      </c>
      <c r="I198" s="6">
        <f t="shared" si="37"/>
        <v>272.10000000000002</v>
      </c>
      <c r="J198" s="6">
        <f t="shared" si="38"/>
        <v>10.45</v>
      </c>
      <c r="K198" s="31">
        <f t="shared" si="39"/>
        <v>313.5</v>
      </c>
    </row>
    <row r="199" spans="1:11" ht="18" customHeight="1">
      <c r="A199" s="30" t="s">
        <v>483</v>
      </c>
      <c r="B199" s="10" t="s">
        <v>810</v>
      </c>
      <c r="C199" s="4" t="s">
        <v>170</v>
      </c>
      <c r="D199" s="5" t="s">
        <v>873</v>
      </c>
      <c r="E199" s="6">
        <v>10</v>
      </c>
      <c r="F199" s="13">
        <v>11.38</v>
      </c>
      <c r="G199" s="6">
        <f t="shared" si="36"/>
        <v>113.8</v>
      </c>
      <c r="H199" s="13">
        <v>46.96</v>
      </c>
      <c r="I199" s="6">
        <f t="shared" si="37"/>
        <v>469.6</v>
      </c>
      <c r="J199" s="6">
        <f t="shared" si="38"/>
        <v>58.34</v>
      </c>
      <c r="K199" s="31">
        <f t="shared" si="39"/>
        <v>583.4</v>
      </c>
    </row>
    <row r="200" spans="1:11" ht="30" customHeight="1">
      <c r="A200" s="30" t="s">
        <v>484</v>
      </c>
      <c r="B200" s="10" t="s">
        <v>811</v>
      </c>
      <c r="C200" s="4" t="s">
        <v>171</v>
      </c>
      <c r="D200" s="5" t="s">
        <v>873</v>
      </c>
      <c r="E200" s="6">
        <v>10</v>
      </c>
      <c r="F200" s="13">
        <v>6.3</v>
      </c>
      <c r="G200" s="6">
        <f t="shared" si="36"/>
        <v>63</v>
      </c>
      <c r="H200" s="13">
        <v>15.64</v>
      </c>
      <c r="I200" s="6">
        <f t="shared" si="37"/>
        <v>156.4</v>
      </c>
      <c r="J200" s="6">
        <f t="shared" si="38"/>
        <v>21.94</v>
      </c>
      <c r="K200" s="31">
        <f t="shared" si="39"/>
        <v>219.4</v>
      </c>
    </row>
    <row r="201" spans="1:11">
      <c r="A201" s="30"/>
      <c r="B201" s="10"/>
      <c r="C201" s="4"/>
      <c r="D201" s="5"/>
      <c r="E201" s="6"/>
      <c r="F201" s="13"/>
      <c r="G201" s="6"/>
      <c r="H201" s="13"/>
      <c r="I201" s="6"/>
      <c r="J201" s="6"/>
      <c r="K201" s="32"/>
    </row>
    <row r="202" spans="1:11">
      <c r="A202" s="28" t="s">
        <v>485</v>
      </c>
      <c r="B202" s="9"/>
      <c r="C202" s="7" t="s">
        <v>185</v>
      </c>
      <c r="D202" s="7"/>
      <c r="E202" s="7"/>
      <c r="F202" s="14"/>
      <c r="G202" s="8">
        <f>SUM(G203:G211)</f>
        <v>3602.1000000000004</v>
      </c>
      <c r="H202" s="14"/>
      <c r="I202" s="8">
        <f>SUM(I203:I211)</f>
        <v>275.88</v>
      </c>
      <c r="J202" s="7"/>
      <c r="K202" s="29">
        <f>SUM(K203:K211)</f>
        <v>3877.9799999999996</v>
      </c>
    </row>
    <row r="203" spans="1:11" ht="29.25" customHeight="1">
      <c r="A203" s="30" t="s">
        <v>486</v>
      </c>
      <c r="B203" s="10" t="s">
        <v>649</v>
      </c>
      <c r="C203" s="4" t="s">
        <v>191</v>
      </c>
      <c r="D203" s="5" t="s">
        <v>869</v>
      </c>
      <c r="E203" s="6">
        <v>2</v>
      </c>
      <c r="F203" s="13">
        <v>873.44</v>
      </c>
      <c r="G203" s="6">
        <f t="shared" ref="G203:G211" si="40">TRUNC(E203*F203,2)</f>
        <v>1746.88</v>
      </c>
      <c r="H203" s="13">
        <v>33.21</v>
      </c>
      <c r="I203" s="6">
        <f t="shared" ref="I203:I211" si="41">TRUNC(E203*H203,2)</f>
        <v>66.42</v>
      </c>
      <c r="J203" s="6">
        <f t="shared" ref="J203:J211" si="42">TRUNC(F203+H203,2)</f>
        <v>906.65</v>
      </c>
      <c r="K203" s="31">
        <f t="shared" ref="K203:K211" si="43">TRUNC(E203*J203,2)</f>
        <v>1813.3</v>
      </c>
    </row>
    <row r="204" spans="1:11" ht="30.75" customHeight="1">
      <c r="A204" s="30" t="s">
        <v>487</v>
      </c>
      <c r="B204" s="10" t="s">
        <v>650</v>
      </c>
      <c r="C204" s="4" t="s">
        <v>192</v>
      </c>
      <c r="D204" s="5" t="s">
        <v>869</v>
      </c>
      <c r="E204" s="6">
        <v>2</v>
      </c>
      <c r="F204" s="13">
        <v>289.70999999999998</v>
      </c>
      <c r="G204" s="6">
        <f t="shared" si="40"/>
        <v>579.41999999999996</v>
      </c>
      <c r="H204" s="13">
        <v>38.97</v>
      </c>
      <c r="I204" s="6">
        <f t="shared" si="41"/>
        <v>77.94</v>
      </c>
      <c r="J204" s="6">
        <f t="shared" si="42"/>
        <v>328.68</v>
      </c>
      <c r="K204" s="31">
        <f t="shared" si="43"/>
        <v>657.36</v>
      </c>
    </row>
    <row r="205" spans="1:11" ht="29.25" customHeight="1">
      <c r="A205" s="30" t="s">
        <v>488</v>
      </c>
      <c r="B205" s="10" t="s">
        <v>651</v>
      </c>
      <c r="C205" s="4" t="s">
        <v>193</v>
      </c>
      <c r="D205" s="5" t="s">
        <v>869</v>
      </c>
      <c r="E205" s="6">
        <v>2</v>
      </c>
      <c r="F205" s="13">
        <v>317.47000000000003</v>
      </c>
      <c r="G205" s="6">
        <f t="shared" si="40"/>
        <v>634.94000000000005</v>
      </c>
      <c r="H205" s="13">
        <v>26.66</v>
      </c>
      <c r="I205" s="6">
        <f t="shared" si="41"/>
        <v>53.32</v>
      </c>
      <c r="J205" s="6">
        <f t="shared" si="42"/>
        <v>344.13</v>
      </c>
      <c r="K205" s="31">
        <f t="shared" si="43"/>
        <v>688.26</v>
      </c>
    </row>
    <row r="206" spans="1:11" ht="42" customHeight="1">
      <c r="A206" s="30" t="s">
        <v>489</v>
      </c>
      <c r="B206" s="10" t="s">
        <v>652</v>
      </c>
      <c r="C206" s="4" t="s">
        <v>186</v>
      </c>
      <c r="D206" s="5" t="s">
        <v>869</v>
      </c>
      <c r="E206" s="6">
        <v>2</v>
      </c>
      <c r="F206" s="13">
        <v>28</v>
      </c>
      <c r="G206" s="6">
        <f t="shared" si="40"/>
        <v>56</v>
      </c>
      <c r="H206" s="13">
        <v>3.36</v>
      </c>
      <c r="I206" s="6">
        <f t="shared" si="41"/>
        <v>6.72</v>
      </c>
      <c r="J206" s="6">
        <f t="shared" si="42"/>
        <v>31.36</v>
      </c>
      <c r="K206" s="31">
        <f t="shared" si="43"/>
        <v>62.72</v>
      </c>
    </row>
    <row r="207" spans="1:11" ht="42" customHeight="1">
      <c r="A207" s="30" t="s">
        <v>490</v>
      </c>
      <c r="B207" s="10" t="s">
        <v>653</v>
      </c>
      <c r="C207" s="4" t="s">
        <v>187</v>
      </c>
      <c r="D207" s="5" t="s">
        <v>869</v>
      </c>
      <c r="E207" s="6">
        <v>2</v>
      </c>
      <c r="F207" s="13">
        <v>32.299999999999997</v>
      </c>
      <c r="G207" s="6">
        <f t="shared" si="40"/>
        <v>64.599999999999994</v>
      </c>
      <c r="H207" s="13">
        <v>3.36</v>
      </c>
      <c r="I207" s="6">
        <f t="shared" si="41"/>
        <v>6.72</v>
      </c>
      <c r="J207" s="6">
        <f t="shared" si="42"/>
        <v>35.659999999999997</v>
      </c>
      <c r="K207" s="31">
        <f t="shared" si="43"/>
        <v>71.319999999999993</v>
      </c>
    </row>
    <row r="208" spans="1:11" ht="41.25" customHeight="1">
      <c r="A208" s="30" t="s">
        <v>491</v>
      </c>
      <c r="B208" s="10" t="s">
        <v>654</v>
      </c>
      <c r="C208" s="4" t="s">
        <v>188</v>
      </c>
      <c r="D208" s="5" t="s">
        <v>869</v>
      </c>
      <c r="E208" s="6">
        <v>2</v>
      </c>
      <c r="F208" s="13">
        <v>16.93</v>
      </c>
      <c r="G208" s="6">
        <f t="shared" si="40"/>
        <v>33.86</v>
      </c>
      <c r="H208" s="13">
        <v>3.36</v>
      </c>
      <c r="I208" s="6">
        <f t="shared" si="41"/>
        <v>6.72</v>
      </c>
      <c r="J208" s="6">
        <f t="shared" si="42"/>
        <v>20.29</v>
      </c>
      <c r="K208" s="31">
        <f t="shared" si="43"/>
        <v>40.58</v>
      </c>
    </row>
    <row r="209" spans="1:11" ht="42" customHeight="1">
      <c r="A209" s="30" t="s">
        <v>492</v>
      </c>
      <c r="B209" s="10" t="s">
        <v>655</v>
      </c>
      <c r="C209" s="4" t="s">
        <v>189</v>
      </c>
      <c r="D209" s="5" t="s">
        <v>869</v>
      </c>
      <c r="E209" s="6">
        <v>2</v>
      </c>
      <c r="F209" s="13">
        <v>39.51</v>
      </c>
      <c r="G209" s="6">
        <f t="shared" si="40"/>
        <v>79.02</v>
      </c>
      <c r="H209" s="13">
        <v>3.36</v>
      </c>
      <c r="I209" s="6">
        <f t="shared" si="41"/>
        <v>6.72</v>
      </c>
      <c r="J209" s="6">
        <f t="shared" si="42"/>
        <v>42.87</v>
      </c>
      <c r="K209" s="31">
        <f t="shared" si="43"/>
        <v>85.74</v>
      </c>
    </row>
    <row r="210" spans="1:11" ht="45" customHeight="1">
      <c r="A210" s="30" t="s">
        <v>493</v>
      </c>
      <c r="B210" s="10" t="s">
        <v>656</v>
      </c>
      <c r="C210" s="4" t="s">
        <v>190</v>
      </c>
      <c r="D210" s="5" t="s">
        <v>869</v>
      </c>
      <c r="E210" s="6">
        <v>2</v>
      </c>
      <c r="F210" s="13">
        <v>54.64</v>
      </c>
      <c r="G210" s="6">
        <f t="shared" si="40"/>
        <v>109.28</v>
      </c>
      <c r="H210" s="13">
        <v>3.36</v>
      </c>
      <c r="I210" s="6">
        <f t="shared" si="41"/>
        <v>6.72</v>
      </c>
      <c r="J210" s="6">
        <f t="shared" si="42"/>
        <v>58</v>
      </c>
      <c r="K210" s="31">
        <f t="shared" si="43"/>
        <v>116</v>
      </c>
    </row>
    <row r="211" spans="1:11" ht="30" customHeight="1">
      <c r="A211" s="30" t="s">
        <v>494</v>
      </c>
      <c r="B211" s="10" t="s">
        <v>814</v>
      </c>
      <c r="C211" s="4" t="s">
        <v>194</v>
      </c>
      <c r="D211" s="5" t="s">
        <v>869</v>
      </c>
      <c r="E211" s="6">
        <v>10</v>
      </c>
      <c r="F211" s="13">
        <v>29.81</v>
      </c>
      <c r="G211" s="6">
        <f t="shared" si="40"/>
        <v>298.10000000000002</v>
      </c>
      <c r="H211" s="13">
        <v>4.46</v>
      </c>
      <c r="I211" s="6">
        <f t="shared" si="41"/>
        <v>44.6</v>
      </c>
      <c r="J211" s="6">
        <f t="shared" si="42"/>
        <v>34.270000000000003</v>
      </c>
      <c r="K211" s="31">
        <f t="shared" si="43"/>
        <v>342.7</v>
      </c>
    </row>
    <row r="212" spans="1:11">
      <c r="A212" s="28" t="s">
        <v>497</v>
      </c>
      <c r="B212" s="9"/>
      <c r="C212" s="7" t="s">
        <v>496</v>
      </c>
      <c r="D212" s="7"/>
      <c r="E212" s="7"/>
      <c r="F212" s="14"/>
      <c r="G212" s="8">
        <f>G213</f>
        <v>2023</v>
      </c>
      <c r="H212" s="14"/>
      <c r="I212" s="8">
        <f>I213</f>
        <v>1987</v>
      </c>
      <c r="J212" s="7"/>
      <c r="K212" s="29">
        <f>K213</f>
        <v>4010</v>
      </c>
    </row>
    <row r="213" spans="1:11" ht="25.5">
      <c r="A213" s="30" t="s">
        <v>495</v>
      </c>
      <c r="B213" s="10" t="s">
        <v>657</v>
      </c>
      <c r="C213" s="4" t="s">
        <v>195</v>
      </c>
      <c r="D213" s="5" t="s">
        <v>870</v>
      </c>
      <c r="E213" s="6">
        <v>20</v>
      </c>
      <c r="F213" s="13">
        <v>101.15</v>
      </c>
      <c r="G213" s="6">
        <f>TRUNC(E213*F213,2)</f>
        <v>2023</v>
      </c>
      <c r="H213" s="13">
        <v>99.35</v>
      </c>
      <c r="I213" s="6">
        <f>TRUNC(E213*H213,2)</f>
        <v>1987</v>
      </c>
      <c r="J213" s="6">
        <f>TRUNC(F213+H213,2)</f>
        <v>200.5</v>
      </c>
      <c r="K213" s="31">
        <f>TRUNC(E213*J213,2)</f>
        <v>4010</v>
      </c>
    </row>
    <row r="214" spans="1:11">
      <c r="A214" s="28" t="s">
        <v>498</v>
      </c>
      <c r="B214" s="9"/>
      <c r="C214" s="7" t="s">
        <v>196</v>
      </c>
      <c r="D214" s="7"/>
      <c r="E214" s="7"/>
      <c r="F214" s="14"/>
      <c r="G214" s="8">
        <f>SUM(G215:G220)</f>
        <v>63252</v>
      </c>
      <c r="H214" s="14"/>
      <c r="I214" s="8">
        <f>SUM(I215:I220)</f>
        <v>29550.5</v>
      </c>
      <c r="J214" s="7"/>
      <c r="K214" s="29">
        <f>SUM(K215:K220)</f>
        <v>92802.5</v>
      </c>
    </row>
    <row r="215" spans="1:11" ht="33" customHeight="1">
      <c r="A215" s="30" t="s">
        <v>499</v>
      </c>
      <c r="B215" s="10" t="s">
        <v>658</v>
      </c>
      <c r="C215" s="4" t="s">
        <v>198</v>
      </c>
      <c r="D215" s="5" t="s">
        <v>871</v>
      </c>
      <c r="E215" s="6">
        <v>600</v>
      </c>
      <c r="F215" s="13">
        <v>5.09</v>
      </c>
      <c r="G215" s="6">
        <f t="shared" ref="G215:G220" si="44">TRUNC(E215*F215,2)</f>
        <v>3054</v>
      </c>
      <c r="H215" s="13">
        <v>4.57</v>
      </c>
      <c r="I215" s="6">
        <f t="shared" ref="I215:I220" si="45">TRUNC(E215*H215,2)</f>
        <v>2742</v>
      </c>
      <c r="J215" s="6">
        <f t="shared" ref="J215:J220" si="46">TRUNC(F215+H215,2)</f>
        <v>9.66</v>
      </c>
      <c r="K215" s="31">
        <f t="shared" ref="K215:K220" si="47">TRUNC(E215*J215,2)</f>
        <v>5796</v>
      </c>
    </row>
    <row r="216" spans="1:11" ht="43.5" customHeight="1">
      <c r="A216" s="30" t="s">
        <v>500</v>
      </c>
      <c r="B216" s="10" t="s">
        <v>815</v>
      </c>
      <c r="C216" s="4" t="s">
        <v>201</v>
      </c>
      <c r="D216" s="5" t="s">
        <v>871</v>
      </c>
      <c r="E216" s="6">
        <v>600</v>
      </c>
      <c r="F216" s="13">
        <v>19.05</v>
      </c>
      <c r="G216" s="6">
        <f t="shared" si="44"/>
        <v>11430</v>
      </c>
      <c r="H216" s="13">
        <v>20.14</v>
      </c>
      <c r="I216" s="6">
        <f t="shared" si="45"/>
        <v>12084</v>
      </c>
      <c r="J216" s="6">
        <f t="shared" si="46"/>
        <v>39.19</v>
      </c>
      <c r="K216" s="31">
        <f t="shared" si="47"/>
        <v>23514</v>
      </c>
    </row>
    <row r="217" spans="1:11" ht="20.25" customHeight="1">
      <c r="A217" s="30" t="s">
        <v>501</v>
      </c>
      <c r="B217" s="10" t="s">
        <v>816</v>
      </c>
      <c r="C217" s="4" t="s">
        <v>197</v>
      </c>
      <c r="D217" s="5" t="s">
        <v>871</v>
      </c>
      <c r="E217" s="6">
        <v>50</v>
      </c>
      <c r="F217" s="13">
        <v>5.04</v>
      </c>
      <c r="G217" s="6">
        <f t="shared" si="44"/>
        <v>252</v>
      </c>
      <c r="H217" s="13">
        <v>4.75</v>
      </c>
      <c r="I217" s="6">
        <f t="shared" si="45"/>
        <v>237.5</v>
      </c>
      <c r="J217" s="6">
        <f t="shared" si="46"/>
        <v>9.7899999999999991</v>
      </c>
      <c r="K217" s="31">
        <f t="shared" si="47"/>
        <v>489.5</v>
      </c>
    </row>
    <row r="218" spans="1:11" ht="25.5">
      <c r="A218" s="30" t="s">
        <v>502</v>
      </c>
      <c r="B218" s="10" t="s">
        <v>817</v>
      </c>
      <c r="C218" s="4" t="s">
        <v>200</v>
      </c>
      <c r="D218" s="5" t="s">
        <v>871</v>
      </c>
      <c r="E218" s="6">
        <v>300</v>
      </c>
      <c r="F218" s="13">
        <v>13.04</v>
      </c>
      <c r="G218" s="6">
        <f t="shared" si="44"/>
        <v>3912</v>
      </c>
      <c r="H218" s="13">
        <v>10.31</v>
      </c>
      <c r="I218" s="6">
        <f t="shared" si="45"/>
        <v>3093</v>
      </c>
      <c r="J218" s="6">
        <f t="shared" si="46"/>
        <v>23.35</v>
      </c>
      <c r="K218" s="31">
        <f t="shared" si="47"/>
        <v>7005</v>
      </c>
    </row>
    <row r="219" spans="1:11" ht="33" customHeight="1">
      <c r="A219" s="30" t="s">
        <v>503</v>
      </c>
      <c r="B219" s="10" t="s">
        <v>818</v>
      </c>
      <c r="C219" s="4" t="s">
        <v>199</v>
      </c>
      <c r="D219" s="5" t="s">
        <v>871</v>
      </c>
      <c r="E219" s="6">
        <v>300</v>
      </c>
      <c r="F219" s="13">
        <v>76.040000000000006</v>
      </c>
      <c r="G219" s="6">
        <f t="shared" si="44"/>
        <v>22812</v>
      </c>
      <c r="H219" s="13">
        <v>18.36</v>
      </c>
      <c r="I219" s="6">
        <f t="shared" si="45"/>
        <v>5508</v>
      </c>
      <c r="J219" s="6">
        <f t="shared" si="46"/>
        <v>94.4</v>
      </c>
      <c r="K219" s="31">
        <f t="shared" si="47"/>
        <v>28320</v>
      </c>
    </row>
    <row r="220" spans="1:11" ht="32.25" customHeight="1">
      <c r="A220" s="30" t="s">
        <v>504</v>
      </c>
      <c r="B220" s="10" t="s">
        <v>659</v>
      </c>
      <c r="C220" s="4" t="s">
        <v>202</v>
      </c>
      <c r="D220" s="5" t="s">
        <v>871</v>
      </c>
      <c r="E220" s="6">
        <v>600</v>
      </c>
      <c r="F220" s="13">
        <v>36.32</v>
      </c>
      <c r="G220" s="6">
        <f t="shared" si="44"/>
        <v>21792</v>
      </c>
      <c r="H220" s="13">
        <v>9.81</v>
      </c>
      <c r="I220" s="6">
        <f t="shared" si="45"/>
        <v>5886</v>
      </c>
      <c r="J220" s="6">
        <f t="shared" si="46"/>
        <v>46.13</v>
      </c>
      <c r="K220" s="31">
        <f t="shared" si="47"/>
        <v>27678</v>
      </c>
    </row>
    <row r="221" spans="1:11" ht="15.75" customHeight="1">
      <c r="A221" s="28" t="s">
        <v>505</v>
      </c>
      <c r="B221" s="9"/>
      <c r="C221" s="7" t="s">
        <v>203</v>
      </c>
      <c r="D221" s="7"/>
      <c r="E221" s="7"/>
      <c r="F221" s="14"/>
      <c r="G221" s="7"/>
      <c r="H221" s="14"/>
      <c r="I221" s="7"/>
      <c r="J221" s="7"/>
      <c r="K221" s="29">
        <f>K222+K225+K233+K242+K245+K247</f>
        <v>408365.30000000005</v>
      </c>
    </row>
    <row r="222" spans="1:11">
      <c r="A222" s="28" t="s">
        <v>506</v>
      </c>
      <c r="B222" s="9"/>
      <c r="C222" s="7" t="s">
        <v>204</v>
      </c>
      <c r="D222" s="7"/>
      <c r="E222" s="7"/>
      <c r="F222" s="14"/>
      <c r="G222" s="8">
        <f>SUM(G223:G224)</f>
        <v>1085.5</v>
      </c>
      <c r="H222" s="14"/>
      <c r="I222" s="8">
        <f>SUM(I223:I224)</f>
        <v>978.5</v>
      </c>
      <c r="J222" s="7"/>
      <c r="K222" s="29">
        <f>K223+K224</f>
        <v>2064</v>
      </c>
    </row>
    <row r="223" spans="1:11" ht="43.5" customHeight="1">
      <c r="A223" s="30" t="s">
        <v>507</v>
      </c>
      <c r="B223" s="10" t="s">
        <v>819</v>
      </c>
      <c r="C223" s="4" t="s">
        <v>205</v>
      </c>
      <c r="D223" s="5" t="s">
        <v>871</v>
      </c>
      <c r="E223" s="6">
        <v>50</v>
      </c>
      <c r="F223" s="13">
        <v>4.0599999999999996</v>
      </c>
      <c r="G223" s="6">
        <f>TRUNC(E223*F223,2)</f>
        <v>203</v>
      </c>
      <c r="H223" s="13">
        <v>0.77</v>
      </c>
      <c r="I223" s="6">
        <f>TRUNC(E223*H223,2)</f>
        <v>38.5</v>
      </c>
      <c r="J223" s="6">
        <f>TRUNC(F223+H223,2)</f>
        <v>4.83</v>
      </c>
      <c r="K223" s="31">
        <f>TRUNC(E223*J223,2)</f>
        <v>241.5</v>
      </c>
    </row>
    <row r="224" spans="1:11" ht="43.5" customHeight="1">
      <c r="A224" s="30" t="s">
        <v>508</v>
      </c>
      <c r="B224" s="10" t="s">
        <v>660</v>
      </c>
      <c r="C224" s="4" t="s">
        <v>206</v>
      </c>
      <c r="D224" s="5" t="s">
        <v>871</v>
      </c>
      <c r="E224" s="6">
        <v>50</v>
      </c>
      <c r="F224" s="13">
        <v>17.649999999999999</v>
      </c>
      <c r="G224" s="6">
        <f>TRUNC(E224*F224,2)</f>
        <v>882.5</v>
      </c>
      <c r="H224" s="13">
        <v>18.8</v>
      </c>
      <c r="I224" s="6">
        <f>TRUNC(E224*H224,2)</f>
        <v>940</v>
      </c>
      <c r="J224" s="6">
        <f>TRUNC(F224+H224,2)</f>
        <v>36.450000000000003</v>
      </c>
      <c r="K224" s="31">
        <f>TRUNC(E224*J224,2)</f>
        <v>1822.5</v>
      </c>
    </row>
    <row r="225" spans="1:11">
      <c r="A225" s="28" t="s">
        <v>509</v>
      </c>
      <c r="B225" s="9"/>
      <c r="C225" s="7" t="s">
        <v>207</v>
      </c>
      <c r="D225" s="7"/>
      <c r="E225" s="7"/>
      <c r="F225" s="14"/>
      <c r="G225" s="8">
        <f>SUM(G226:G231)</f>
        <v>13682.5</v>
      </c>
      <c r="H225" s="14"/>
      <c r="I225" s="8">
        <f>SUM(I226:I231)</f>
        <v>9717</v>
      </c>
      <c r="J225" s="7"/>
      <c r="K225" s="29">
        <f>SUM(K226:K231)</f>
        <v>23399.5</v>
      </c>
    </row>
    <row r="226" spans="1:11" ht="42" customHeight="1">
      <c r="A226" s="30" t="s">
        <v>510</v>
      </c>
      <c r="B226" s="10" t="s">
        <v>820</v>
      </c>
      <c r="C226" s="4" t="s">
        <v>212</v>
      </c>
      <c r="D226" s="5" t="s">
        <v>871</v>
      </c>
      <c r="E226" s="6">
        <v>300</v>
      </c>
      <c r="F226" s="13">
        <v>2.0299999999999998</v>
      </c>
      <c r="G226" s="6">
        <f t="shared" ref="G226:G231" si="48">TRUNC(E226*F226,2)</f>
        <v>609</v>
      </c>
      <c r="H226" s="13">
        <v>1.49</v>
      </c>
      <c r="I226" s="6">
        <f t="shared" ref="I226:I231" si="49">TRUNC(E226*H226,2)</f>
        <v>447</v>
      </c>
      <c r="J226" s="6">
        <f t="shared" ref="J226:J231" si="50">TRUNC(F226+H226,2)</f>
        <v>3.52</v>
      </c>
      <c r="K226" s="31">
        <f t="shared" ref="K226:K231" si="51">TRUNC(E226*J226,2)</f>
        <v>1056</v>
      </c>
    </row>
    <row r="227" spans="1:11" ht="42" customHeight="1">
      <c r="A227" s="30" t="s">
        <v>511</v>
      </c>
      <c r="B227" s="10" t="s">
        <v>821</v>
      </c>
      <c r="C227" s="4" t="s">
        <v>213</v>
      </c>
      <c r="D227" s="5" t="s">
        <v>871</v>
      </c>
      <c r="E227" s="6">
        <v>150</v>
      </c>
      <c r="F227" s="13">
        <v>2.61</v>
      </c>
      <c r="G227" s="6">
        <f t="shared" si="48"/>
        <v>391.5</v>
      </c>
      <c r="H227" s="13">
        <v>4.3899999999999997</v>
      </c>
      <c r="I227" s="6">
        <f t="shared" si="49"/>
        <v>658.5</v>
      </c>
      <c r="J227" s="6">
        <f t="shared" si="50"/>
        <v>7</v>
      </c>
      <c r="K227" s="31">
        <f t="shared" si="51"/>
        <v>1050</v>
      </c>
    </row>
    <row r="228" spans="1:11" ht="57" customHeight="1">
      <c r="A228" s="30" t="s">
        <v>512</v>
      </c>
      <c r="B228" s="10" t="s">
        <v>661</v>
      </c>
      <c r="C228" s="4" t="s">
        <v>210</v>
      </c>
      <c r="D228" s="5" t="s">
        <v>871</v>
      </c>
      <c r="E228" s="6">
        <v>100</v>
      </c>
      <c r="F228" s="13">
        <v>15.77</v>
      </c>
      <c r="G228" s="6">
        <f t="shared" si="48"/>
        <v>1577</v>
      </c>
      <c r="H228" s="13">
        <v>8.85</v>
      </c>
      <c r="I228" s="6">
        <f t="shared" si="49"/>
        <v>885</v>
      </c>
      <c r="J228" s="6">
        <f t="shared" si="50"/>
        <v>24.62</v>
      </c>
      <c r="K228" s="31">
        <f t="shared" si="51"/>
        <v>2462</v>
      </c>
    </row>
    <row r="229" spans="1:11" ht="45" customHeight="1">
      <c r="A229" s="30" t="s">
        <v>513</v>
      </c>
      <c r="B229" s="10" t="s">
        <v>662</v>
      </c>
      <c r="C229" s="4" t="s">
        <v>209</v>
      </c>
      <c r="D229" s="5" t="s">
        <v>871</v>
      </c>
      <c r="E229" s="6">
        <v>200</v>
      </c>
      <c r="F229" s="13">
        <v>16.37</v>
      </c>
      <c r="G229" s="6">
        <f t="shared" si="48"/>
        <v>3274</v>
      </c>
      <c r="H229" s="13">
        <v>12.01</v>
      </c>
      <c r="I229" s="6">
        <f t="shared" si="49"/>
        <v>2402</v>
      </c>
      <c r="J229" s="6">
        <f t="shared" si="50"/>
        <v>28.38</v>
      </c>
      <c r="K229" s="31">
        <f t="shared" si="51"/>
        <v>5676</v>
      </c>
    </row>
    <row r="230" spans="1:11" ht="45" customHeight="1">
      <c r="A230" s="30" t="s">
        <v>514</v>
      </c>
      <c r="B230" s="10" t="s">
        <v>663</v>
      </c>
      <c r="C230" s="4" t="s">
        <v>211</v>
      </c>
      <c r="D230" s="5" t="s">
        <v>871</v>
      </c>
      <c r="E230" s="6">
        <v>150</v>
      </c>
      <c r="F230" s="13">
        <v>18.82</v>
      </c>
      <c r="G230" s="6">
        <f t="shared" si="48"/>
        <v>2823</v>
      </c>
      <c r="H230" s="13">
        <v>25.27</v>
      </c>
      <c r="I230" s="6">
        <f t="shared" si="49"/>
        <v>3790.5</v>
      </c>
      <c r="J230" s="6">
        <f t="shared" si="50"/>
        <v>44.09</v>
      </c>
      <c r="K230" s="31">
        <f t="shared" si="51"/>
        <v>6613.5</v>
      </c>
    </row>
    <row r="231" spans="1:11" ht="36" customHeight="1">
      <c r="A231" s="30" t="s">
        <v>525</v>
      </c>
      <c r="B231" s="10" t="s">
        <v>664</v>
      </c>
      <c r="C231" s="4" t="s">
        <v>208</v>
      </c>
      <c r="D231" s="5" t="s">
        <v>871</v>
      </c>
      <c r="E231" s="6">
        <v>100</v>
      </c>
      <c r="F231" s="13">
        <v>50.08</v>
      </c>
      <c r="G231" s="6">
        <f t="shared" si="48"/>
        <v>5008</v>
      </c>
      <c r="H231" s="13">
        <v>15.34</v>
      </c>
      <c r="I231" s="6">
        <f t="shared" si="49"/>
        <v>1534</v>
      </c>
      <c r="J231" s="6">
        <f t="shared" si="50"/>
        <v>65.42</v>
      </c>
      <c r="K231" s="31">
        <f t="shared" si="51"/>
        <v>6542</v>
      </c>
    </row>
    <row r="232" spans="1:11">
      <c r="A232" s="30"/>
      <c r="B232" s="10"/>
      <c r="C232" s="4"/>
      <c r="D232" s="5"/>
      <c r="E232" s="6"/>
      <c r="F232" s="13"/>
      <c r="G232" s="6"/>
      <c r="H232" s="13"/>
      <c r="I232" s="6"/>
      <c r="J232" s="6"/>
      <c r="K232" s="31"/>
    </row>
    <row r="233" spans="1:11">
      <c r="A233" s="28" t="s">
        <v>515</v>
      </c>
      <c r="B233" s="9"/>
      <c r="C233" s="7" t="s">
        <v>214</v>
      </c>
      <c r="D233" s="7"/>
      <c r="E233" s="7"/>
      <c r="F233" s="14"/>
      <c r="G233" s="8">
        <f>SUM(G234:G241)</f>
        <v>175176</v>
      </c>
      <c r="H233" s="14"/>
      <c r="I233" s="8">
        <f>SUM(I234:I241)</f>
        <v>74973</v>
      </c>
      <c r="J233" s="7"/>
      <c r="K233" s="29">
        <f>SUM(K234:K241)</f>
        <v>250149</v>
      </c>
    </row>
    <row r="234" spans="1:11" ht="32.25" customHeight="1">
      <c r="A234" s="30" t="s">
        <v>517</v>
      </c>
      <c r="B234" s="10" t="s">
        <v>824</v>
      </c>
      <c r="C234" s="4" t="s">
        <v>223</v>
      </c>
      <c r="D234" s="5" t="s">
        <v>871</v>
      </c>
      <c r="E234" s="6">
        <v>300</v>
      </c>
      <c r="F234" s="13">
        <v>16.2</v>
      </c>
      <c r="G234" s="6">
        <f t="shared" ref="G234:G241" si="52">TRUNC(E234*F234,2)</f>
        <v>4860</v>
      </c>
      <c r="H234" s="13">
        <v>7.81</v>
      </c>
      <c r="I234" s="6">
        <f t="shared" ref="I234:I241" si="53">TRUNC(E234*H234,2)</f>
        <v>2343</v>
      </c>
      <c r="J234" s="6">
        <f t="shared" ref="J234:J241" si="54">TRUNC(F234+H234,2)</f>
        <v>24.01</v>
      </c>
      <c r="K234" s="31">
        <f t="shared" ref="K234:K241" si="55">TRUNC(E234*J234,2)</f>
        <v>7203</v>
      </c>
    </row>
    <row r="235" spans="1:11" ht="32.25" customHeight="1">
      <c r="A235" s="30" t="s">
        <v>518</v>
      </c>
      <c r="B235" s="10" t="s">
        <v>823</v>
      </c>
      <c r="C235" s="4" t="s">
        <v>220</v>
      </c>
      <c r="D235" s="5" t="s">
        <v>871</v>
      </c>
      <c r="E235" s="6">
        <v>200</v>
      </c>
      <c r="F235" s="13">
        <v>26.47</v>
      </c>
      <c r="G235" s="6">
        <f t="shared" si="52"/>
        <v>5294</v>
      </c>
      <c r="H235" s="13">
        <v>10.119999999999999</v>
      </c>
      <c r="I235" s="6">
        <f t="shared" si="53"/>
        <v>2024</v>
      </c>
      <c r="J235" s="6">
        <f t="shared" si="54"/>
        <v>36.590000000000003</v>
      </c>
      <c r="K235" s="31">
        <f t="shared" si="55"/>
        <v>7318</v>
      </c>
    </row>
    <row r="236" spans="1:11" ht="45" customHeight="1">
      <c r="A236" s="30" t="s">
        <v>519</v>
      </c>
      <c r="B236" s="10" t="s">
        <v>221</v>
      </c>
      <c r="C236" s="4" t="s">
        <v>222</v>
      </c>
      <c r="D236" s="5" t="s">
        <v>871</v>
      </c>
      <c r="E236" s="6">
        <v>500</v>
      </c>
      <c r="F236" s="13">
        <v>30.47</v>
      </c>
      <c r="G236" s="6">
        <f t="shared" si="52"/>
        <v>15235</v>
      </c>
      <c r="H236" s="13">
        <v>9.89</v>
      </c>
      <c r="I236" s="6">
        <f t="shared" si="53"/>
        <v>4945</v>
      </c>
      <c r="J236" s="6">
        <f t="shared" si="54"/>
        <v>40.36</v>
      </c>
      <c r="K236" s="31">
        <f t="shared" si="55"/>
        <v>20180</v>
      </c>
    </row>
    <row r="237" spans="1:11" ht="29.25" customHeight="1">
      <c r="A237" s="30" t="s">
        <v>520</v>
      </c>
      <c r="B237" s="10" t="s">
        <v>822</v>
      </c>
      <c r="C237" s="4" t="s">
        <v>215</v>
      </c>
      <c r="D237" s="5" t="s">
        <v>871</v>
      </c>
      <c r="E237" s="6">
        <v>500</v>
      </c>
      <c r="F237" s="13">
        <v>49.41</v>
      </c>
      <c r="G237" s="6">
        <f t="shared" si="52"/>
        <v>24705</v>
      </c>
      <c r="H237" s="13">
        <v>51.79</v>
      </c>
      <c r="I237" s="6">
        <f t="shared" si="53"/>
        <v>25895</v>
      </c>
      <c r="J237" s="6">
        <f t="shared" si="54"/>
        <v>101.2</v>
      </c>
      <c r="K237" s="31">
        <f t="shared" si="55"/>
        <v>50600</v>
      </c>
    </row>
    <row r="238" spans="1:11" ht="27.75" customHeight="1">
      <c r="A238" s="30" t="s">
        <v>521</v>
      </c>
      <c r="B238" s="10" t="s">
        <v>825</v>
      </c>
      <c r="C238" s="4" t="s">
        <v>224</v>
      </c>
      <c r="D238" s="5" t="s">
        <v>871</v>
      </c>
      <c r="E238" s="6">
        <v>100</v>
      </c>
      <c r="F238" s="13">
        <v>27.2</v>
      </c>
      <c r="G238" s="6">
        <f t="shared" si="52"/>
        <v>2720</v>
      </c>
      <c r="H238" s="13">
        <v>11.24</v>
      </c>
      <c r="I238" s="6">
        <f t="shared" si="53"/>
        <v>1124</v>
      </c>
      <c r="J238" s="6">
        <f t="shared" si="54"/>
        <v>38.44</v>
      </c>
      <c r="K238" s="31">
        <f t="shared" si="55"/>
        <v>3844</v>
      </c>
    </row>
    <row r="239" spans="1:11" ht="48" customHeight="1">
      <c r="A239" s="30" t="s">
        <v>522</v>
      </c>
      <c r="B239" s="10" t="s">
        <v>218</v>
      </c>
      <c r="C239" s="4" t="s">
        <v>219</v>
      </c>
      <c r="D239" s="5" t="s">
        <v>871</v>
      </c>
      <c r="E239" s="6">
        <v>300</v>
      </c>
      <c r="F239" s="13">
        <v>53.84</v>
      </c>
      <c r="G239" s="6">
        <f t="shared" si="52"/>
        <v>16152</v>
      </c>
      <c r="H239" s="13">
        <v>6.14</v>
      </c>
      <c r="I239" s="6">
        <f t="shared" si="53"/>
        <v>1842</v>
      </c>
      <c r="J239" s="6">
        <f t="shared" si="54"/>
        <v>59.98</v>
      </c>
      <c r="K239" s="31">
        <f t="shared" si="55"/>
        <v>17994</v>
      </c>
    </row>
    <row r="240" spans="1:11">
      <c r="A240" s="30" t="s">
        <v>523</v>
      </c>
      <c r="B240" s="10" t="s">
        <v>666</v>
      </c>
      <c r="C240" s="4" t="s">
        <v>217</v>
      </c>
      <c r="D240" s="5" t="s">
        <v>300</v>
      </c>
      <c r="E240" s="6">
        <v>1000</v>
      </c>
      <c r="F240" s="13">
        <v>60.75</v>
      </c>
      <c r="G240" s="6">
        <f t="shared" si="52"/>
        <v>60750</v>
      </c>
      <c r="H240" s="13">
        <v>1.44</v>
      </c>
      <c r="I240" s="6">
        <f t="shared" si="53"/>
        <v>1440</v>
      </c>
      <c r="J240" s="6">
        <f t="shared" si="54"/>
        <v>62.19</v>
      </c>
      <c r="K240" s="31">
        <f t="shared" si="55"/>
        <v>62190</v>
      </c>
    </row>
    <row r="241" spans="1:11" ht="29.25" customHeight="1">
      <c r="A241" s="30" t="s">
        <v>524</v>
      </c>
      <c r="B241" s="10" t="s">
        <v>665</v>
      </c>
      <c r="C241" s="4" t="s">
        <v>216</v>
      </c>
      <c r="D241" s="5" t="s">
        <v>871</v>
      </c>
      <c r="E241" s="6">
        <v>2000</v>
      </c>
      <c r="F241" s="13">
        <v>22.73</v>
      </c>
      <c r="G241" s="6">
        <f t="shared" si="52"/>
        <v>45460</v>
      </c>
      <c r="H241" s="13">
        <v>17.68</v>
      </c>
      <c r="I241" s="6">
        <f t="shared" si="53"/>
        <v>35360</v>
      </c>
      <c r="J241" s="6">
        <f t="shared" si="54"/>
        <v>40.409999999999997</v>
      </c>
      <c r="K241" s="31">
        <f t="shared" si="55"/>
        <v>80820</v>
      </c>
    </row>
    <row r="242" spans="1:11">
      <c r="A242" s="28" t="s">
        <v>516</v>
      </c>
      <c r="B242" s="9"/>
      <c r="C242" s="7" t="s">
        <v>225</v>
      </c>
      <c r="D242" s="7"/>
      <c r="E242" s="7"/>
      <c r="F242" s="14"/>
      <c r="G242" s="8">
        <f>G243+G244</f>
        <v>115955</v>
      </c>
      <c r="H242" s="14"/>
      <c r="I242" s="8">
        <f>I243+I244</f>
        <v>12540</v>
      </c>
      <c r="J242" s="7"/>
      <c r="K242" s="29">
        <f>K243+K244</f>
        <v>128495</v>
      </c>
    </row>
    <row r="243" spans="1:11" ht="30.75" customHeight="1">
      <c r="A243" s="30" t="s">
        <v>526</v>
      </c>
      <c r="B243" s="10" t="s">
        <v>826</v>
      </c>
      <c r="C243" s="4" t="s">
        <v>227</v>
      </c>
      <c r="D243" s="5" t="s">
        <v>300</v>
      </c>
      <c r="E243" s="6">
        <v>1500</v>
      </c>
      <c r="F243" s="13">
        <v>73.83</v>
      </c>
      <c r="G243" s="6">
        <f>TRUNC(E243*F243,2)</f>
        <v>110745</v>
      </c>
      <c r="H243" s="13">
        <v>6.8</v>
      </c>
      <c r="I243" s="6">
        <f>TRUNC(E243*H243,2)</f>
        <v>10200</v>
      </c>
      <c r="J243" s="6">
        <f>TRUNC(F243+H243,2)</f>
        <v>80.63</v>
      </c>
      <c r="K243" s="31">
        <f>TRUNC(E243*J243,2)</f>
        <v>120945</v>
      </c>
    </row>
    <row r="244" spans="1:11" ht="30" customHeight="1">
      <c r="A244" s="30" t="s">
        <v>527</v>
      </c>
      <c r="B244" s="10" t="s">
        <v>694</v>
      </c>
      <c r="C244" s="4" t="s">
        <v>226</v>
      </c>
      <c r="D244" s="5" t="s">
        <v>300</v>
      </c>
      <c r="E244" s="6">
        <v>1000</v>
      </c>
      <c r="F244" s="13">
        <v>5.21</v>
      </c>
      <c r="G244" s="6">
        <f>TRUNC(E244*F244,2)</f>
        <v>5210</v>
      </c>
      <c r="H244" s="13">
        <v>2.34</v>
      </c>
      <c r="I244" s="6">
        <f>TRUNC(E244*H244,2)</f>
        <v>2340</v>
      </c>
      <c r="J244" s="6">
        <f>TRUNC(F244+H244,2)</f>
        <v>7.55</v>
      </c>
      <c r="K244" s="31">
        <f>TRUNC(E244*J244,2)</f>
        <v>7550</v>
      </c>
    </row>
    <row r="245" spans="1:11">
      <c r="A245" s="28" t="s">
        <v>528</v>
      </c>
      <c r="B245" s="9"/>
      <c r="C245" s="7" t="s">
        <v>228</v>
      </c>
      <c r="D245" s="7"/>
      <c r="E245" s="7"/>
      <c r="F245" s="14"/>
      <c r="G245" s="8">
        <f>G246</f>
        <v>2002.6</v>
      </c>
      <c r="H245" s="14"/>
      <c r="I245" s="8">
        <f>I246</f>
        <v>26.8</v>
      </c>
      <c r="J245" s="7"/>
      <c r="K245" s="29">
        <f>K246</f>
        <v>2029.4</v>
      </c>
    </row>
    <row r="246" spans="1:11" ht="25.5">
      <c r="A246" s="30" t="s">
        <v>531</v>
      </c>
      <c r="B246" s="10" t="s">
        <v>695</v>
      </c>
      <c r="C246" s="4" t="s">
        <v>229</v>
      </c>
      <c r="D246" s="5" t="s">
        <v>300</v>
      </c>
      <c r="E246" s="6">
        <v>20</v>
      </c>
      <c r="F246" s="13">
        <v>100.13</v>
      </c>
      <c r="G246" s="6">
        <f>TRUNC(E246*F246,2)</f>
        <v>2002.6</v>
      </c>
      <c r="H246" s="13">
        <v>1.34</v>
      </c>
      <c r="I246" s="6">
        <f>TRUNC(E246*H246,2)</f>
        <v>26.8</v>
      </c>
      <c r="J246" s="6">
        <f>TRUNC(F246+H246,2)</f>
        <v>101.47</v>
      </c>
      <c r="K246" s="31">
        <f>TRUNC(E246*J246,2)</f>
        <v>2029.4</v>
      </c>
    </row>
    <row r="247" spans="1:11">
      <c r="A247" s="28" t="s">
        <v>529</v>
      </c>
      <c r="B247" s="9"/>
      <c r="C247" s="7" t="s">
        <v>230</v>
      </c>
      <c r="D247" s="7"/>
      <c r="E247" s="7"/>
      <c r="F247" s="14"/>
      <c r="G247" s="8">
        <f>G248</f>
        <v>1976.8</v>
      </c>
      <c r="H247" s="14"/>
      <c r="I247" s="8">
        <f>I248</f>
        <v>251.6</v>
      </c>
      <c r="J247" s="7"/>
      <c r="K247" s="29">
        <f>K248</f>
        <v>2228.4</v>
      </c>
    </row>
    <row r="248" spans="1:11" ht="25.5">
      <c r="A248" s="30" t="s">
        <v>530</v>
      </c>
      <c r="B248" s="10" t="s">
        <v>696</v>
      </c>
      <c r="C248" s="4" t="s">
        <v>231</v>
      </c>
      <c r="D248" s="5" t="s">
        <v>300</v>
      </c>
      <c r="E248" s="6">
        <v>20</v>
      </c>
      <c r="F248" s="13">
        <v>98.84</v>
      </c>
      <c r="G248" s="6">
        <f>TRUNC(E248*F248,2)</f>
        <v>1976.8</v>
      </c>
      <c r="H248" s="13">
        <v>12.58</v>
      </c>
      <c r="I248" s="6">
        <f>TRUNC(E248*H248,2)</f>
        <v>251.6</v>
      </c>
      <c r="J248" s="6">
        <f>TRUNC(F248+H248,2)</f>
        <v>111.42</v>
      </c>
      <c r="K248" s="31">
        <f>TRUNC(E248*J248,2)</f>
        <v>2228.4</v>
      </c>
    </row>
    <row r="249" spans="1:11">
      <c r="A249" s="34" t="s">
        <v>232</v>
      </c>
      <c r="B249" s="9"/>
      <c r="C249" s="7" t="s">
        <v>233</v>
      </c>
      <c r="D249" s="7"/>
      <c r="E249" s="7"/>
      <c r="F249" s="14"/>
      <c r="G249" s="8">
        <f>SUM(G250:G278)</f>
        <v>37228.800000000003</v>
      </c>
      <c r="H249" s="14"/>
      <c r="I249" s="8">
        <f>SUM(I250:I278)</f>
        <v>3334.16</v>
      </c>
      <c r="J249" s="7"/>
      <c r="K249" s="29">
        <f>SUM(K250:K278)</f>
        <v>40562.960000000006</v>
      </c>
    </row>
    <row r="250" spans="1:11" ht="44.25" customHeight="1">
      <c r="A250" s="30" t="s">
        <v>534</v>
      </c>
      <c r="B250" s="10" t="s">
        <v>827</v>
      </c>
      <c r="C250" s="4" t="s">
        <v>254</v>
      </c>
      <c r="D250" s="5" t="s">
        <v>869</v>
      </c>
      <c r="E250" s="6">
        <v>2</v>
      </c>
      <c r="F250" s="13">
        <v>203.87</v>
      </c>
      <c r="G250" s="6">
        <f t="shared" ref="G250:G278" si="56">TRUNC(E250*F250,2)</f>
        <v>407.74</v>
      </c>
      <c r="H250" s="13">
        <v>19.170000000000002</v>
      </c>
      <c r="I250" s="6">
        <f t="shared" ref="I250:I278" si="57">TRUNC(E250*H250,2)</f>
        <v>38.340000000000003</v>
      </c>
      <c r="J250" s="6">
        <f t="shared" ref="J250:J278" si="58">TRUNC(F250+H250,2)</f>
        <v>223.04</v>
      </c>
      <c r="K250" s="31">
        <f t="shared" ref="K250:K278" si="59">TRUNC(E250*J250,2)</f>
        <v>446.08</v>
      </c>
    </row>
    <row r="251" spans="1:11" ht="44.25" customHeight="1">
      <c r="A251" s="30" t="s">
        <v>533</v>
      </c>
      <c r="B251" s="10" t="s">
        <v>697</v>
      </c>
      <c r="C251" s="4" t="s">
        <v>252</v>
      </c>
      <c r="D251" s="5" t="s">
        <v>869</v>
      </c>
      <c r="E251" s="6">
        <v>2</v>
      </c>
      <c r="F251" s="13">
        <v>399.46</v>
      </c>
      <c r="G251" s="6">
        <f t="shared" si="56"/>
        <v>798.92</v>
      </c>
      <c r="H251" s="13">
        <v>24.64</v>
      </c>
      <c r="I251" s="6">
        <f t="shared" si="57"/>
        <v>49.28</v>
      </c>
      <c r="J251" s="6">
        <f t="shared" si="58"/>
        <v>424.1</v>
      </c>
      <c r="K251" s="31">
        <f t="shared" si="59"/>
        <v>848.2</v>
      </c>
    </row>
    <row r="252" spans="1:11" ht="46.5" customHeight="1">
      <c r="A252" s="30" t="s">
        <v>532</v>
      </c>
      <c r="B252" s="10" t="s">
        <v>698</v>
      </c>
      <c r="C252" s="4" t="s">
        <v>253</v>
      </c>
      <c r="D252" s="5" t="s">
        <v>869</v>
      </c>
      <c r="E252" s="6">
        <v>2</v>
      </c>
      <c r="F252" s="13">
        <v>458.76</v>
      </c>
      <c r="G252" s="6">
        <f t="shared" si="56"/>
        <v>917.52</v>
      </c>
      <c r="H252" s="13">
        <v>24.75</v>
      </c>
      <c r="I252" s="6">
        <f t="shared" si="57"/>
        <v>49.5</v>
      </c>
      <c r="J252" s="6">
        <f t="shared" si="58"/>
        <v>483.51</v>
      </c>
      <c r="K252" s="31">
        <f t="shared" si="59"/>
        <v>967.02</v>
      </c>
    </row>
    <row r="253" spans="1:11" ht="17.25" customHeight="1">
      <c r="A253" s="30" t="s">
        <v>535</v>
      </c>
      <c r="B253" s="10" t="s">
        <v>699</v>
      </c>
      <c r="C253" s="4" t="s">
        <v>235</v>
      </c>
      <c r="D253" s="5" t="s">
        <v>869</v>
      </c>
      <c r="E253" s="6">
        <v>3</v>
      </c>
      <c r="F253" s="13">
        <v>299.33</v>
      </c>
      <c r="G253" s="6">
        <f t="shared" si="56"/>
        <v>897.99</v>
      </c>
      <c r="H253" s="13">
        <v>18.37</v>
      </c>
      <c r="I253" s="6">
        <f t="shared" si="57"/>
        <v>55.11</v>
      </c>
      <c r="J253" s="6">
        <f t="shared" si="58"/>
        <v>317.7</v>
      </c>
      <c r="K253" s="31">
        <f t="shared" si="59"/>
        <v>953.1</v>
      </c>
    </row>
    <row r="254" spans="1:11" ht="43.5" customHeight="1">
      <c r="A254" s="30" t="s">
        <v>536</v>
      </c>
      <c r="B254" s="10" t="s">
        <v>828</v>
      </c>
      <c r="C254" s="4" t="s">
        <v>251</v>
      </c>
      <c r="D254" s="5" t="s">
        <v>869</v>
      </c>
      <c r="E254" s="6">
        <v>1</v>
      </c>
      <c r="F254" s="13">
        <v>224.17</v>
      </c>
      <c r="G254" s="6">
        <f t="shared" si="56"/>
        <v>224.17</v>
      </c>
      <c r="H254" s="13">
        <v>24.15</v>
      </c>
      <c r="I254" s="6">
        <f t="shared" si="57"/>
        <v>24.15</v>
      </c>
      <c r="J254" s="6">
        <f t="shared" si="58"/>
        <v>248.32</v>
      </c>
      <c r="K254" s="31">
        <f t="shared" si="59"/>
        <v>248.32</v>
      </c>
    </row>
    <row r="255" spans="1:11" ht="30.75" customHeight="1">
      <c r="A255" s="30" t="s">
        <v>537</v>
      </c>
      <c r="B255" s="10" t="s">
        <v>700</v>
      </c>
      <c r="C255" s="4" t="s">
        <v>257</v>
      </c>
      <c r="D255" s="5" t="s">
        <v>869</v>
      </c>
      <c r="E255" s="6">
        <v>10</v>
      </c>
      <c r="F255" s="13">
        <v>61.96</v>
      </c>
      <c r="G255" s="6">
        <f t="shared" si="56"/>
        <v>619.6</v>
      </c>
      <c r="H255" s="13">
        <v>12.97</v>
      </c>
      <c r="I255" s="6">
        <f t="shared" si="57"/>
        <v>129.69999999999999</v>
      </c>
      <c r="J255" s="6">
        <f t="shared" si="58"/>
        <v>74.930000000000007</v>
      </c>
      <c r="K255" s="31">
        <f t="shared" si="59"/>
        <v>749.3</v>
      </c>
    </row>
    <row r="256" spans="1:11" ht="31.5" customHeight="1">
      <c r="A256" s="30" t="s">
        <v>538</v>
      </c>
      <c r="B256" s="10" t="s">
        <v>829</v>
      </c>
      <c r="C256" s="4" t="s">
        <v>258</v>
      </c>
      <c r="D256" s="5" t="s">
        <v>869</v>
      </c>
      <c r="E256" s="6">
        <v>10</v>
      </c>
      <c r="F256" s="13">
        <v>65.56</v>
      </c>
      <c r="G256" s="6">
        <f t="shared" si="56"/>
        <v>655.6</v>
      </c>
      <c r="H256" s="13">
        <v>7.92</v>
      </c>
      <c r="I256" s="6">
        <f t="shared" si="57"/>
        <v>79.2</v>
      </c>
      <c r="J256" s="6">
        <f t="shared" si="58"/>
        <v>73.48</v>
      </c>
      <c r="K256" s="31">
        <f t="shared" si="59"/>
        <v>734.8</v>
      </c>
    </row>
    <row r="257" spans="1:11" ht="42" customHeight="1">
      <c r="A257" s="30" t="s">
        <v>539</v>
      </c>
      <c r="B257" s="10" t="s">
        <v>701</v>
      </c>
      <c r="C257" s="4" t="s">
        <v>256</v>
      </c>
      <c r="D257" s="5" t="s">
        <v>869</v>
      </c>
      <c r="E257" s="6">
        <v>10</v>
      </c>
      <c r="F257" s="13">
        <v>69.459999999999994</v>
      </c>
      <c r="G257" s="6">
        <f t="shared" si="56"/>
        <v>694.6</v>
      </c>
      <c r="H257" s="13">
        <v>10.86</v>
      </c>
      <c r="I257" s="6">
        <f t="shared" si="57"/>
        <v>108.6</v>
      </c>
      <c r="J257" s="6">
        <f t="shared" si="58"/>
        <v>80.319999999999993</v>
      </c>
      <c r="K257" s="31">
        <f t="shared" si="59"/>
        <v>803.2</v>
      </c>
    </row>
    <row r="258" spans="1:11" ht="33" customHeight="1">
      <c r="A258" s="30" t="s">
        <v>540</v>
      </c>
      <c r="B258" s="10" t="s">
        <v>702</v>
      </c>
      <c r="C258" s="4" t="s">
        <v>260</v>
      </c>
      <c r="D258" s="5" t="s">
        <v>869</v>
      </c>
      <c r="E258" s="6">
        <v>6</v>
      </c>
      <c r="F258" s="13">
        <v>138.91999999999999</v>
      </c>
      <c r="G258" s="6">
        <f t="shared" si="56"/>
        <v>833.52</v>
      </c>
      <c r="H258" s="13">
        <v>34.79</v>
      </c>
      <c r="I258" s="6">
        <f t="shared" si="57"/>
        <v>208.74</v>
      </c>
      <c r="J258" s="6">
        <f t="shared" si="58"/>
        <v>173.71</v>
      </c>
      <c r="K258" s="31">
        <f t="shared" si="59"/>
        <v>1042.26</v>
      </c>
    </row>
    <row r="259" spans="1:11" ht="29.25" customHeight="1">
      <c r="A259" s="30" t="s">
        <v>541</v>
      </c>
      <c r="B259" s="10" t="s">
        <v>703</v>
      </c>
      <c r="C259" s="4" t="s">
        <v>261</v>
      </c>
      <c r="D259" s="5" t="s">
        <v>869</v>
      </c>
      <c r="E259" s="6">
        <v>10</v>
      </c>
      <c r="F259" s="13">
        <v>89.19</v>
      </c>
      <c r="G259" s="6">
        <f t="shared" si="56"/>
        <v>891.9</v>
      </c>
      <c r="H259" s="13">
        <v>27.41</v>
      </c>
      <c r="I259" s="6">
        <f t="shared" si="57"/>
        <v>274.10000000000002</v>
      </c>
      <c r="J259" s="6">
        <f t="shared" si="58"/>
        <v>116.6</v>
      </c>
      <c r="K259" s="31">
        <f t="shared" si="59"/>
        <v>1166</v>
      </c>
    </row>
    <row r="260" spans="1:11" ht="28.5" customHeight="1">
      <c r="A260" s="30" t="s">
        <v>542</v>
      </c>
      <c r="B260" s="10" t="s">
        <v>704</v>
      </c>
      <c r="C260" s="4" t="s">
        <v>259</v>
      </c>
      <c r="D260" s="5" t="s">
        <v>869</v>
      </c>
      <c r="E260" s="6">
        <v>6</v>
      </c>
      <c r="F260" s="13">
        <v>89.63</v>
      </c>
      <c r="G260" s="6">
        <f t="shared" si="56"/>
        <v>537.78</v>
      </c>
      <c r="H260" s="13">
        <v>29.83</v>
      </c>
      <c r="I260" s="6">
        <f t="shared" si="57"/>
        <v>178.98</v>
      </c>
      <c r="J260" s="6">
        <f t="shared" si="58"/>
        <v>119.46</v>
      </c>
      <c r="K260" s="31">
        <f t="shared" si="59"/>
        <v>716.76</v>
      </c>
    </row>
    <row r="261" spans="1:11" ht="30" customHeight="1">
      <c r="A261" s="30" t="s">
        <v>543</v>
      </c>
      <c r="B261" s="10" t="s">
        <v>705</v>
      </c>
      <c r="C261" s="4" t="s">
        <v>246</v>
      </c>
      <c r="D261" s="5" t="s">
        <v>869</v>
      </c>
      <c r="E261" s="6">
        <v>5</v>
      </c>
      <c r="F261" s="13">
        <v>16.68</v>
      </c>
      <c r="G261" s="6">
        <f t="shared" si="56"/>
        <v>83.4</v>
      </c>
      <c r="H261" s="13">
        <v>2.04</v>
      </c>
      <c r="I261" s="6">
        <f t="shared" si="57"/>
        <v>10.199999999999999</v>
      </c>
      <c r="J261" s="6">
        <f t="shared" si="58"/>
        <v>18.72</v>
      </c>
      <c r="K261" s="31">
        <f t="shared" si="59"/>
        <v>93.6</v>
      </c>
    </row>
    <row r="262" spans="1:11" ht="32.25" customHeight="1">
      <c r="A262" s="30" t="s">
        <v>544</v>
      </c>
      <c r="B262" s="10" t="s">
        <v>830</v>
      </c>
      <c r="C262" s="4" t="s">
        <v>247</v>
      </c>
      <c r="D262" s="5" t="s">
        <v>869</v>
      </c>
      <c r="E262" s="6">
        <v>10</v>
      </c>
      <c r="F262" s="13">
        <v>100.06</v>
      </c>
      <c r="G262" s="6">
        <f t="shared" si="56"/>
        <v>1000.6</v>
      </c>
      <c r="H262" s="13">
        <v>2.39</v>
      </c>
      <c r="I262" s="6">
        <f t="shared" si="57"/>
        <v>23.9</v>
      </c>
      <c r="J262" s="6">
        <f t="shared" si="58"/>
        <v>102.45</v>
      </c>
      <c r="K262" s="31">
        <f t="shared" si="59"/>
        <v>1024.5</v>
      </c>
    </row>
    <row r="263" spans="1:11" ht="32.25" customHeight="1">
      <c r="A263" s="30" t="s">
        <v>545</v>
      </c>
      <c r="B263" s="10" t="s">
        <v>831</v>
      </c>
      <c r="C263" s="4" t="s">
        <v>248</v>
      </c>
      <c r="D263" s="5" t="s">
        <v>869</v>
      </c>
      <c r="E263" s="6">
        <v>10</v>
      </c>
      <c r="F263" s="13">
        <v>43.37</v>
      </c>
      <c r="G263" s="6">
        <f t="shared" si="56"/>
        <v>433.7</v>
      </c>
      <c r="H263" s="13">
        <v>2.4900000000000002</v>
      </c>
      <c r="I263" s="6">
        <f t="shared" si="57"/>
        <v>24.9</v>
      </c>
      <c r="J263" s="6">
        <f t="shared" si="58"/>
        <v>45.86</v>
      </c>
      <c r="K263" s="31">
        <f t="shared" si="59"/>
        <v>458.6</v>
      </c>
    </row>
    <row r="264" spans="1:11" ht="29.25" customHeight="1">
      <c r="A264" s="30" t="s">
        <v>546</v>
      </c>
      <c r="B264" s="10" t="s">
        <v>832</v>
      </c>
      <c r="C264" s="4" t="s">
        <v>249</v>
      </c>
      <c r="D264" s="5" t="s">
        <v>869</v>
      </c>
      <c r="E264" s="6">
        <v>10</v>
      </c>
      <c r="F264" s="13">
        <v>38.39</v>
      </c>
      <c r="G264" s="6">
        <f t="shared" si="56"/>
        <v>383.9</v>
      </c>
      <c r="H264" s="13">
        <v>3.13</v>
      </c>
      <c r="I264" s="6">
        <f t="shared" si="57"/>
        <v>31.3</v>
      </c>
      <c r="J264" s="6">
        <f t="shared" si="58"/>
        <v>41.52</v>
      </c>
      <c r="K264" s="31">
        <f t="shared" si="59"/>
        <v>415.2</v>
      </c>
    </row>
    <row r="265" spans="1:11" ht="33" customHeight="1">
      <c r="A265" s="30" t="s">
        <v>547</v>
      </c>
      <c r="B265" s="10" t="s">
        <v>833</v>
      </c>
      <c r="C265" s="4" t="s">
        <v>250</v>
      </c>
      <c r="D265" s="5" t="s">
        <v>869</v>
      </c>
      <c r="E265" s="6">
        <v>10</v>
      </c>
      <c r="F265" s="13">
        <v>89.41</v>
      </c>
      <c r="G265" s="6">
        <f t="shared" si="56"/>
        <v>894.1</v>
      </c>
      <c r="H265" s="13">
        <v>1.97</v>
      </c>
      <c r="I265" s="6">
        <f t="shared" si="57"/>
        <v>19.7</v>
      </c>
      <c r="J265" s="6">
        <f t="shared" si="58"/>
        <v>91.38</v>
      </c>
      <c r="K265" s="31">
        <f t="shared" si="59"/>
        <v>913.8</v>
      </c>
    </row>
    <row r="266" spans="1:11" ht="31.5" customHeight="1">
      <c r="A266" s="30" t="s">
        <v>548</v>
      </c>
      <c r="B266" s="10" t="s">
        <v>835</v>
      </c>
      <c r="C266" s="4" t="s">
        <v>245</v>
      </c>
      <c r="D266" s="5" t="s">
        <v>869</v>
      </c>
      <c r="E266" s="6">
        <v>10</v>
      </c>
      <c r="F266" s="13">
        <v>15.72</v>
      </c>
      <c r="G266" s="6">
        <f>TRUNC(E266*F266,2)</f>
        <v>157.19999999999999</v>
      </c>
      <c r="H266" s="13">
        <v>2.5299999999999998</v>
      </c>
      <c r="I266" s="6">
        <f>TRUNC(E266*H266,2)</f>
        <v>25.3</v>
      </c>
      <c r="J266" s="6">
        <f>TRUNC(F266+H266,2)</f>
        <v>18.25</v>
      </c>
      <c r="K266" s="31">
        <f>TRUNC(E266*J266,2)</f>
        <v>182.5</v>
      </c>
    </row>
    <row r="267" spans="1:11" ht="33" customHeight="1">
      <c r="A267" s="30" t="s">
        <v>549</v>
      </c>
      <c r="B267" s="10" t="s">
        <v>834</v>
      </c>
      <c r="C267" s="4" t="s">
        <v>244</v>
      </c>
      <c r="D267" s="5" t="s">
        <v>869</v>
      </c>
      <c r="E267" s="6">
        <v>10</v>
      </c>
      <c r="F267" s="13">
        <v>24.15</v>
      </c>
      <c r="G267" s="6">
        <f t="shared" si="56"/>
        <v>241.5</v>
      </c>
      <c r="H267" s="13">
        <v>3.58</v>
      </c>
      <c r="I267" s="6">
        <f t="shared" si="57"/>
        <v>35.799999999999997</v>
      </c>
      <c r="J267" s="6">
        <f t="shared" si="58"/>
        <v>27.73</v>
      </c>
      <c r="K267" s="31">
        <f t="shared" si="59"/>
        <v>277.3</v>
      </c>
    </row>
    <row r="268" spans="1:11">
      <c r="A268" s="30" t="s">
        <v>550</v>
      </c>
      <c r="B268" s="10" t="s">
        <v>706</v>
      </c>
      <c r="C268" s="4" t="s">
        <v>236</v>
      </c>
      <c r="D268" s="5" t="s">
        <v>869</v>
      </c>
      <c r="E268" s="6">
        <v>10</v>
      </c>
      <c r="F268" s="13">
        <v>5.44</v>
      </c>
      <c r="G268" s="6">
        <f t="shared" si="56"/>
        <v>54.4</v>
      </c>
      <c r="H268" s="13">
        <v>0.84</v>
      </c>
      <c r="I268" s="6">
        <f t="shared" si="57"/>
        <v>8.4</v>
      </c>
      <c r="J268" s="6">
        <f t="shared" si="58"/>
        <v>6.28</v>
      </c>
      <c r="K268" s="31">
        <f t="shared" si="59"/>
        <v>62.8</v>
      </c>
    </row>
    <row r="269" spans="1:11" ht="25.5">
      <c r="A269" s="30" t="s">
        <v>551</v>
      </c>
      <c r="B269" s="10" t="s">
        <v>707</v>
      </c>
      <c r="C269" s="4" t="s">
        <v>237</v>
      </c>
      <c r="D269" s="5" t="s">
        <v>299</v>
      </c>
      <c r="E269" s="6">
        <v>2</v>
      </c>
      <c r="F269" s="13">
        <v>1867.13</v>
      </c>
      <c r="G269" s="6">
        <f t="shared" si="56"/>
        <v>3734.26</v>
      </c>
      <c r="H269" s="13">
        <v>26.43</v>
      </c>
      <c r="I269" s="6">
        <f t="shared" si="57"/>
        <v>52.86</v>
      </c>
      <c r="J269" s="6">
        <f t="shared" si="58"/>
        <v>1893.56</v>
      </c>
      <c r="K269" s="31">
        <f t="shared" si="59"/>
        <v>3787.12</v>
      </c>
    </row>
    <row r="270" spans="1:11">
      <c r="A270" s="30" t="s">
        <v>552</v>
      </c>
      <c r="B270" s="10" t="s">
        <v>836</v>
      </c>
      <c r="C270" s="4" t="s">
        <v>234</v>
      </c>
      <c r="D270" s="5" t="s">
        <v>869</v>
      </c>
      <c r="E270" s="6">
        <v>20</v>
      </c>
      <c r="F270" s="13">
        <v>30.4</v>
      </c>
      <c r="G270" s="6">
        <f t="shared" si="56"/>
        <v>608</v>
      </c>
      <c r="H270" s="13">
        <v>3.16</v>
      </c>
      <c r="I270" s="6">
        <f t="shared" si="57"/>
        <v>63.2</v>
      </c>
      <c r="J270" s="6">
        <f t="shared" si="58"/>
        <v>33.56</v>
      </c>
      <c r="K270" s="31">
        <f t="shared" si="59"/>
        <v>671.2</v>
      </c>
    </row>
    <row r="271" spans="1:11">
      <c r="A271" s="30" t="s">
        <v>552</v>
      </c>
      <c r="B271" s="10" t="s">
        <v>708</v>
      </c>
      <c r="C271" s="4" t="s">
        <v>238</v>
      </c>
      <c r="D271" s="5" t="s">
        <v>869</v>
      </c>
      <c r="E271" s="6">
        <v>20</v>
      </c>
      <c r="F271" s="13">
        <v>122.91</v>
      </c>
      <c r="G271" s="6">
        <f t="shared" si="56"/>
        <v>2458.1999999999998</v>
      </c>
      <c r="H271" s="13">
        <v>8.3000000000000007</v>
      </c>
      <c r="I271" s="6">
        <f t="shared" si="57"/>
        <v>166</v>
      </c>
      <c r="J271" s="6">
        <f t="shared" si="58"/>
        <v>131.21</v>
      </c>
      <c r="K271" s="31">
        <f t="shared" si="59"/>
        <v>2624.2</v>
      </c>
    </row>
    <row r="272" spans="1:11">
      <c r="A272" s="30" t="s">
        <v>553</v>
      </c>
      <c r="B272" s="10" t="s">
        <v>709</v>
      </c>
      <c r="C272" s="4" t="s">
        <v>239</v>
      </c>
      <c r="D272" s="5" t="s">
        <v>869</v>
      </c>
      <c r="E272" s="6">
        <v>20</v>
      </c>
      <c r="F272" s="13">
        <v>168.86</v>
      </c>
      <c r="G272" s="6">
        <f t="shared" si="56"/>
        <v>3377.2</v>
      </c>
      <c r="H272" s="13">
        <v>8.3000000000000007</v>
      </c>
      <c r="I272" s="6">
        <f t="shared" si="57"/>
        <v>166</v>
      </c>
      <c r="J272" s="6">
        <f t="shared" si="58"/>
        <v>177.16</v>
      </c>
      <c r="K272" s="31">
        <f t="shared" si="59"/>
        <v>3543.2</v>
      </c>
    </row>
    <row r="273" spans="1:11">
      <c r="A273" s="30" t="s">
        <v>554</v>
      </c>
      <c r="B273" s="10" t="s">
        <v>710</v>
      </c>
      <c r="C273" s="4" t="s">
        <v>240</v>
      </c>
      <c r="D273" s="5" t="s">
        <v>869</v>
      </c>
      <c r="E273" s="6">
        <v>10</v>
      </c>
      <c r="F273" s="13">
        <v>35.28</v>
      </c>
      <c r="G273" s="6">
        <f t="shared" si="56"/>
        <v>352.8</v>
      </c>
      <c r="H273" s="13">
        <v>3.01</v>
      </c>
      <c r="I273" s="6">
        <f t="shared" si="57"/>
        <v>30.1</v>
      </c>
      <c r="J273" s="6">
        <f t="shared" si="58"/>
        <v>38.29</v>
      </c>
      <c r="K273" s="31">
        <f t="shared" si="59"/>
        <v>382.9</v>
      </c>
    </row>
    <row r="274" spans="1:11">
      <c r="A274" s="30" t="s">
        <v>555</v>
      </c>
      <c r="B274" s="10" t="s">
        <v>711</v>
      </c>
      <c r="C274" s="4" t="s">
        <v>241</v>
      </c>
      <c r="D274" s="5" t="s">
        <v>869</v>
      </c>
      <c r="E274" s="6">
        <v>10</v>
      </c>
      <c r="F274" s="13">
        <v>59.55</v>
      </c>
      <c r="G274" s="6">
        <f t="shared" si="56"/>
        <v>595.5</v>
      </c>
      <c r="H274" s="13">
        <v>6.02</v>
      </c>
      <c r="I274" s="6">
        <f t="shared" si="57"/>
        <v>60.2</v>
      </c>
      <c r="J274" s="6">
        <f t="shared" si="58"/>
        <v>65.569999999999993</v>
      </c>
      <c r="K274" s="31">
        <f t="shared" si="59"/>
        <v>655.7</v>
      </c>
    </row>
    <row r="275" spans="1:11">
      <c r="A275" s="30" t="s">
        <v>556</v>
      </c>
      <c r="B275" s="10" t="s">
        <v>712</v>
      </c>
      <c r="C275" s="4" t="s">
        <v>242</v>
      </c>
      <c r="D275" s="5" t="s">
        <v>869</v>
      </c>
      <c r="E275" s="6">
        <v>10</v>
      </c>
      <c r="F275" s="13">
        <v>59.55</v>
      </c>
      <c r="G275" s="6">
        <f t="shared" si="56"/>
        <v>595.5</v>
      </c>
      <c r="H275" s="13">
        <v>6.02</v>
      </c>
      <c r="I275" s="6">
        <f t="shared" si="57"/>
        <v>60.2</v>
      </c>
      <c r="J275" s="6">
        <f t="shared" si="58"/>
        <v>65.569999999999993</v>
      </c>
      <c r="K275" s="31">
        <f t="shared" si="59"/>
        <v>655.7</v>
      </c>
    </row>
    <row r="276" spans="1:11" ht="25.5">
      <c r="A276" s="30" t="s">
        <v>557</v>
      </c>
      <c r="B276" s="10" t="s">
        <v>837</v>
      </c>
      <c r="C276" s="4" t="s">
        <v>255</v>
      </c>
      <c r="D276" s="5" t="s">
        <v>869</v>
      </c>
      <c r="E276" s="6">
        <v>10</v>
      </c>
      <c r="F276" s="13">
        <v>53.73</v>
      </c>
      <c r="G276" s="6">
        <f t="shared" si="56"/>
        <v>537.29999999999995</v>
      </c>
      <c r="H276" s="13">
        <v>14.67</v>
      </c>
      <c r="I276" s="6">
        <f t="shared" si="57"/>
        <v>146.69999999999999</v>
      </c>
      <c r="J276" s="6">
        <f t="shared" si="58"/>
        <v>68.400000000000006</v>
      </c>
      <c r="K276" s="31">
        <f t="shared" si="59"/>
        <v>684</v>
      </c>
    </row>
    <row r="277" spans="1:11" ht="25.5">
      <c r="A277" s="30" t="s">
        <v>558</v>
      </c>
      <c r="B277" s="10" t="s">
        <v>838</v>
      </c>
      <c r="C277" s="4" t="s">
        <v>262</v>
      </c>
      <c r="D277" s="5" t="s">
        <v>869</v>
      </c>
      <c r="E277" s="6">
        <v>10</v>
      </c>
      <c r="F277" s="13">
        <v>57.39</v>
      </c>
      <c r="G277" s="6">
        <f t="shared" si="56"/>
        <v>573.9</v>
      </c>
      <c r="H277" s="13">
        <v>6.5</v>
      </c>
      <c r="I277" s="6">
        <f t="shared" si="57"/>
        <v>65</v>
      </c>
      <c r="J277" s="6">
        <f t="shared" si="58"/>
        <v>63.89</v>
      </c>
      <c r="K277" s="31">
        <f t="shared" si="59"/>
        <v>638.9</v>
      </c>
    </row>
    <row r="278" spans="1:11">
      <c r="A278" s="30" t="s">
        <v>559</v>
      </c>
      <c r="B278" s="10" t="s">
        <v>839</v>
      </c>
      <c r="C278" s="4" t="s">
        <v>243</v>
      </c>
      <c r="D278" s="5" t="s">
        <v>871</v>
      </c>
      <c r="E278" s="6">
        <v>30</v>
      </c>
      <c r="F278" s="13">
        <v>455.6</v>
      </c>
      <c r="G278" s="6">
        <f t="shared" si="56"/>
        <v>13668</v>
      </c>
      <c r="H278" s="13">
        <v>38.29</v>
      </c>
      <c r="I278" s="6">
        <f t="shared" si="57"/>
        <v>1148.7</v>
      </c>
      <c r="J278" s="6">
        <f t="shared" si="58"/>
        <v>493.89</v>
      </c>
      <c r="K278" s="31">
        <f t="shared" si="59"/>
        <v>14816.7</v>
      </c>
    </row>
    <row r="279" spans="1:11">
      <c r="A279" s="28" t="s">
        <v>560</v>
      </c>
      <c r="B279" s="9"/>
      <c r="C279" s="7" t="s">
        <v>263</v>
      </c>
      <c r="D279" s="7"/>
      <c r="E279" s="7"/>
      <c r="F279" s="14"/>
      <c r="G279" s="8">
        <f>SUM(G280:G290)</f>
        <v>318472.31</v>
      </c>
      <c r="H279" s="14"/>
      <c r="I279" s="8">
        <f>SUM(I280:I290)</f>
        <v>79133.59</v>
      </c>
      <c r="J279" s="7"/>
      <c r="K279" s="29">
        <f>SUM(K280:K290)</f>
        <v>397605.9</v>
      </c>
    </row>
    <row r="280" spans="1:11" ht="82.5" customHeight="1">
      <c r="A280" s="30" t="s">
        <v>561</v>
      </c>
      <c r="B280" s="10" t="s">
        <v>267</v>
      </c>
      <c r="C280" s="4" t="s">
        <v>268</v>
      </c>
      <c r="D280" s="5" t="s">
        <v>300</v>
      </c>
      <c r="E280" s="6">
        <v>250</v>
      </c>
      <c r="F280" s="13">
        <v>526.11</v>
      </c>
      <c r="G280" s="6">
        <f t="shared" ref="G280" si="60">TRUNC(E280*F280,2)</f>
        <v>131527.5</v>
      </c>
      <c r="H280" s="13">
        <v>134</v>
      </c>
      <c r="I280" s="6">
        <f t="shared" ref="I280" si="61">TRUNC(E280*H280,2)</f>
        <v>33500</v>
      </c>
      <c r="J280" s="6">
        <f t="shared" ref="J280" si="62">TRUNC(F280+H280,2)</f>
        <v>660.11</v>
      </c>
      <c r="K280" s="31">
        <f t="shared" ref="K280" si="63">TRUNC(E280*J280,2)</f>
        <v>165027.5</v>
      </c>
    </row>
    <row r="281" spans="1:11" ht="42.75" customHeight="1">
      <c r="A281" s="30" t="s">
        <v>562</v>
      </c>
      <c r="B281" s="10" t="s">
        <v>269</v>
      </c>
      <c r="C281" s="4" t="s">
        <v>270</v>
      </c>
      <c r="D281" s="5" t="s">
        <v>300</v>
      </c>
      <c r="E281" s="6">
        <v>50</v>
      </c>
      <c r="F281" s="13">
        <v>104.23</v>
      </c>
      <c r="G281" s="6">
        <f t="shared" ref="G281:G290" si="64">TRUNC(E281*F281,2)</f>
        <v>5211.5</v>
      </c>
      <c r="H281" s="13">
        <v>16.47</v>
      </c>
      <c r="I281" s="6">
        <f t="shared" ref="I281:I290" si="65">TRUNC(E281*H281,2)</f>
        <v>823.5</v>
      </c>
      <c r="J281" s="6">
        <f t="shared" ref="J281:J290" si="66">TRUNC(F281+H281,2)</f>
        <v>120.7</v>
      </c>
      <c r="K281" s="31">
        <f t="shared" ref="K281:K290" si="67">TRUNC(E281*J281,2)</f>
        <v>6035</v>
      </c>
    </row>
    <row r="282" spans="1:11" ht="27" customHeight="1">
      <c r="A282" s="30" t="s">
        <v>563</v>
      </c>
      <c r="B282" s="10" t="s">
        <v>713</v>
      </c>
      <c r="C282" s="4" t="s">
        <v>271</v>
      </c>
      <c r="D282" s="5" t="s">
        <v>869</v>
      </c>
      <c r="E282" s="6">
        <v>6</v>
      </c>
      <c r="F282" s="13">
        <v>190.28</v>
      </c>
      <c r="G282" s="6">
        <f t="shared" si="64"/>
        <v>1141.68</v>
      </c>
      <c r="H282" s="13">
        <v>18.05</v>
      </c>
      <c r="I282" s="6">
        <f t="shared" si="65"/>
        <v>108.3</v>
      </c>
      <c r="J282" s="6">
        <f t="shared" si="66"/>
        <v>208.33</v>
      </c>
      <c r="K282" s="31">
        <f t="shared" si="67"/>
        <v>1249.98</v>
      </c>
    </row>
    <row r="283" spans="1:11" ht="28.5" customHeight="1">
      <c r="A283" s="30" t="s">
        <v>564</v>
      </c>
      <c r="B283" s="10" t="s">
        <v>840</v>
      </c>
      <c r="C283" s="4" t="s">
        <v>264</v>
      </c>
      <c r="D283" s="5" t="s">
        <v>869</v>
      </c>
      <c r="E283" s="6">
        <v>3</v>
      </c>
      <c r="F283" s="13">
        <v>376.46</v>
      </c>
      <c r="G283" s="6">
        <f t="shared" si="64"/>
        <v>1129.3800000000001</v>
      </c>
      <c r="H283" s="13">
        <v>19.489999999999998</v>
      </c>
      <c r="I283" s="6">
        <f t="shared" si="65"/>
        <v>58.47</v>
      </c>
      <c r="J283" s="6">
        <f t="shared" si="66"/>
        <v>395.95</v>
      </c>
      <c r="K283" s="31">
        <f t="shared" si="67"/>
        <v>1187.8499999999999</v>
      </c>
    </row>
    <row r="284" spans="1:11" ht="25.5">
      <c r="A284" s="30" t="s">
        <v>565</v>
      </c>
      <c r="B284" s="10" t="s">
        <v>841</v>
      </c>
      <c r="C284" s="4" t="s">
        <v>265</v>
      </c>
      <c r="D284" s="5" t="s">
        <v>869</v>
      </c>
      <c r="E284" s="6">
        <v>3</v>
      </c>
      <c r="F284" s="13">
        <v>390.29</v>
      </c>
      <c r="G284" s="6">
        <f t="shared" si="64"/>
        <v>1170.8699999999999</v>
      </c>
      <c r="H284" s="13">
        <v>19.489999999999998</v>
      </c>
      <c r="I284" s="6">
        <f t="shared" si="65"/>
        <v>58.47</v>
      </c>
      <c r="J284" s="6">
        <f t="shared" si="66"/>
        <v>409.78</v>
      </c>
      <c r="K284" s="31">
        <f t="shared" si="67"/>
        <v>1229.3399999999999</v>
      </c>
    </row>
    <row r="285" spans="1:11" ht="25.5">
      <c r="A285" s="30" t="s">
        <v>566</v>
      </c>
      <c r="B285" s="10" t="s">
        <v>714</v>
      </c>
      <c r="C285" s="4" t="s">
        <v>272</v>
      </c>
      <c r="D285" s="5" t="s">
        <v>869</v>
      </c>
      <c r="E285" s="6">
        <v>2</v>
      </c>
      <c r="F285" s="13">
        <v>236.54</v>
      </c>
      <c r="G285" s="6">
        <f t="shared" si="64"/>
        <v>473.08</v>
      </c>
      <c r="H285" s="13">
        <v>18.05</v>
      </c>
      <c r="I285" s="6">
        <f t="shared" si="65"/>
        <v>36.1</v>
      </c>
      <c r="J285" s="6">
        <f t="shared" si="66"/>
        <v>254.59</v>
      </c>
      <c r="K285" s="31">
        <f t="shared" si="67"/>
        <v>509.18</v>
      </c>
    </row>
    <row r="286" spans="1:11" ht="44.25" customHeight="1">
      <c r="A286" s="30" t="s">
        <v>859</v>
      </c>
      <c r="B286" s="10" t="s">
        <v>719</v>
      </c>
      <c r="C286" s="4" t="s">
        <v>276</v>
      </c>
      <c r="D286" s="5" t="s">
        <v>300</v>
      </c>
      <c r="E286" s="6">
        <v>10</v>
      </c>
      <c r="F286" s="13">
        <v>571.21</v>
      </c>
      <c r="G286" s="6">
        <f t="shared" si="64"/>
        <v>5712.1</v>
      </c>
      <c r="H286" s="13">
        <v>43.32</v>
      </c>
      <c r="I286" s="6">
        <f t="shared" si="65"/>
        <v>433.2</v>
      </c>
      <c r="J286" s="6">
        <f t="shared" si="66"/>
        <v>614.53</v>
      </c>
      <c r="K286" s="31">
        <f t="shared" si="67"/>
        <v>6145.3</v>
      </c>
    </row>
    <row r="287" spans="1:11" ht="29.25" customHeight="1">
      <c r="A287" s="30" t="s">
        <v>667</v>
      </c>
      <c r="B287" s="10" t="s">
        <v>715</v>
      </c>
      <c r="C287" s="4" t="s">
        <v>266</v>
      </c>
      <c r="D287" s="5" t="s">
        <v>300</v>
      </c>
      <c r="E287" s="6">
        <v>10</v>
      </c>
      <c r="F287" s="13">
        <v>715.92</v>
      </c>
      <c r="G287" s="6">
        <f t="shared" si="64"/>
        <v>7159.2</v>
      </c>
      <c r="H287" s="13">
        <v>29.48</v>
      </c>
      <c r="I287" s="6">
        <f t="shared" si="65"/>
        <v>294.8</v>
      </c>
      <c r="J287" s="6">
        <f t="shared" si="66"/>
        <v>745.4</v>
      </c>
      <c r="K287" s="31">
        <f t="shared" si="67"/>
        <v>7454</v>
      </c>
    </row>
    <row r="288" spans="1:11" ht="30.75" customHeight="1">
      <c r="A288" s="30" t="s">
        <v>668</v>
      </c>
      <c r="B288" s="10" t="s">
        <v>716</v>
      </c>
      <c r="C288" s="4" t="s">
        <v>273</v>
      </c>
      <c r="D288" s="5" t="s">
        <v>300</v>
      </c>
      <c r="E288" s="6">
        <v>100</v>
      </c>
      <c r="F288" s="13">
        <v>280.02</v>
      </c>
      <c r="G288" s="6">
        <f t="shared" si="64"/>
        <v>28002</v>
      </c>
      <c r="H288" s="13">
        <v>37.869999999999997</v>
      </c>
      <c r="I288" s="6">
        <f t="shared" si="65"/>
        <v>3787</v>
      </c>
      <c r="J288" s="6">
        <f t="shared" si="66"/>
        <v>317.89</v>
      </c>
      <c r="K288" s="31">
        <f t="shared" si="67"/>
        <v>31789</v>
      </c>
    </row>
    <row r="289" spans="1:11" ht="42.75" customHeight="1">
      <c r="A289" s="30" t="s">
        <v>669</v>
      </c>
      <c r="B289" s="10" t="s">
        <v>717</v>
      </c>
      <c r="C289" s="4" t="s">
        <v>274</v>
      </c>
      <c r="D289" s="5" t="s">
        <v>300</v>
      </c>
      <c r="E289" s="6">
        <v>300</v>
      </c>
      <c r="F289" s="13">
        <v>143.29</v>
      </c>
      <c r="G289" s="6">
        <f t="shared" si="64"/>
        <v>42987</v>
      </c>
      <c r="H289" s="13">
        <v>85.94</v>
      </c>
      <c r="I289" s="6">
        <f t="shared" si="65"/>
        <v>25782</v>
      </c>
      <c r="J289" s="6">
        <f t="shared" si="66"/>
        <v>229.23</v>
      </c>
      <c r="K289" s="31">
        <f t="shared" si="67"/>
        <v>68769</v>
      </c>
    </row>
    <row r="290" spans="1:11" ht="17.25" customHeight="1">
      <c r="A290" s="30" t="s">
        <v>670</v>
      </c>
      <c r="B290" s="10" t="s">
        <v>718</v>
      </c>
      <c r="C290" s="4" t="s">
        <v>275</v>
      </c>
      <c r="D290" s="5" t="s">
        <v>871</v>
      </c>
      <c r="E290" s="6">
        <v>2725</v>
      </c>
      <c r="F290" s="13">
        <v>34.479999999999997</v>
      </c>
      <c r="G290" s="6">
        <f t="shared" si="64"/>
        <v>93958</v>
      </c>
      <c r="H290" s="13">
        <v>5.23</v>
      </c>
      <c r="I290" s="6">
        <f t="shared" si="65"/>
        <v>14251.75</v>
      </c>
      <c r="J290" s="6">
        <f t="shared" si="66"/>
        <v>39.71</v>
      </c>
      <c r="K290" s="31">
        <f t="shared" si="67"/>
        <v>108209.75</v>
      </c>
    </row>
    <row r="291" spans="1:11">
      <c r="A291" s="28" t="s">
        <v>671</v>
      </c>
      <c r="B291" s="9"/>
      <c r="C291" s="7" t="s">
        <v>277</v>
      </c>
      <c r="D291" s="7"/>
      <c r="E291" s="7"/>
      <c r="F291" s="14"/>
      <c r="G291" s="8">
        <f>SUM(G292:G304)</f>
        <v>227828.4</v>
      </c>
      <c r="H291" s="14"/>
      <c r="I291" s="8">
        <f>SUM(I292:I304)</f>
        <v>228923.44</v>
      </c>
      <c r="J291" s="7"/>
      <c r="K291" s="29">
        <f>SUM(K292:K304)</f>
        <v>456751.84</v>
      </c>
    </row>
    <row r="292" spans="1:11" ht="45.75" customHeight="1">
      <c r="A292" s="30" t="s">
        <v>672</v>
      </c>
      <c r="B292" s="10" t="s">
        <v>720</v>
      </c>
      <c r="C292" s="4" t="s">
        <v>283</v>
      </c>
      <c r="D292" s="5" t="s">
        <v>871</v>
      </c>
      <c r="E292" s="6">
        <v>200</v>
      </c>
      <c r="F292" s="13">
        <v>17.59</v>
      </c>
      <c r="G292" s="6">
        <f t="shared" ref="G292:G304" si="68">TRUNC(E292*F292,2)</f>
        <v>3518</v>
      </c>
      <c r="H292" s="13">
        <v>18.41</v>
      </c>
      <c r="I292" s="6">
        <f t="shared" ref="I292:I304" si="69">TRUNC(E292*H292,2)</f>
        <v>3682</v>
      </c>
      <c r="J292" s="6">
        <f t="shared" ref="J292:J304" si="70">TRUNC(F292+H292,2)</f>
        <v>36</v>
      </c>
      <c r="K292" s="31">
        <f t="shared" ref="K292:K304" si="71">TRUNC(E292*J292,2)</f>
        <v>7200</v>
      </c>
    </row>
    <row r="293" spans="1:11" ht="43.5" customHeight="1">
      <c r="A293" s="30" t="s">
        <v>673</v>
      </c>
      <c r="B293" s="10" t="s">
        <v>721</v>
      </c>
      <c r="C293" s="4" t="s">
        <v>285</v>
      </c>
      <c r="D293" s="5" t="s">
        <v>871</v>
      </c>
      <c r="E293" s="6">
        <v>2000</v>
      </c>
      <c r="F293" s="13">
        <v>17.41</v>
      </c>
      <c r="G293" s="6">
        <f t="shared" si="68"/>
        <v>34820</v>
      </c>
      <c r="H293" s="13">
        <v>13.07</v>
      </c>
      <c r="I293" s="6">
        <f t="shared" si="69"/>
        <v>26140</v>
      </c>
      <c r="J293" s="6">
        <f t="shared" si="70"/>
        <v>30.48</v>
      </c>
      <c r="K293" s="31">
        <f t="shared" si="71"/>
        <v>60960</v>
      </c>
    </row>
    <row r="294" spans="1:11" ht="27.75" customHeight="1">
      <c r="A294" s="30" t="s">
        <v>674</v>
      </c>
      <c r="B294" s="10" t="s">
        <v>722</v>
      </c>
      <c r="C294" s="4" t="s">
        <v>288</v>
      </c>
      <c r="D294" s="5" t="s">
        <v>871</v>
      </c>
      <c r="E294" s="6">
        <v>2000</v>
      </c>
      <c r="F294" s="13">
        <v>15.61</v>
      </c>
      <c r="G294" s="6">
        <f t="shared" si="68"/>
        <v>31220</v>
      </c>
      <c r="H294" s="13">
        <v>19.559999999999999</v>
      </c>
      <c r="I294" s="6">
        <f t="shared" si="69"/>
        <v>39120</v>
      </c>
      <c r="J294" s="6">
        <f t="shared" si="70"/>
        <v>35.17</v>
      </c>
      <c r="K294" s="31">
        <f t="shared" si="71"/>
        <v>70340</v>
      </c>
    </row>
    <row r="295" spans="1:11" ht="29.25" customHeight="1">
      <c r="A295" s="30" t="s">
        <v>675</v>
      </c>
      <c r="B295" s="10" t="s">
        <v>723</v>
      </c>
      <c r="C295" s="4" t="s">
        <v>284</v>
      </c>
      <c r="D295" s="5" t="s">
        <v>871</v>
      </c>
      <c r="E295" s="6">
        <v>50</v>
      </c>
      <c r="F295" s="13">
        <v>23.02</v>
      </c>
      <c r="G295" s="6">
        <f t="shared" si="68"/>
        <v>1151</v>
      </c>
      <c r="H295" s="13">
        <v>25.55</v>
      </c>
      <c r="I295" s="6">
        <f t="shared" si="69"/>
        <v>1277.5</v>
      </c>
      <c r="J295" s="6">
        <f t="shared" si="70"/>
        <v>48.57</v>
      </c>
      <c r="K295" s="31">
        <f t="shared" si="71"/>
        <v>2428.5</v>
      </c>
    </row>
    <row r="296" spans="1:11" ht="15" customHeight="1">
      <c r="A296" s="30" t="s">
        <v>676</v>
      </c>
      <c r="B296" s="10" t="s">
        <v>844</v>
      </c>
      <c r="C296" s="4" t="s">
        <v>281</v>
      </c>
      <c r="D296" s="5" t="s">
        <v>871</v>
      </c>
      <c r="E296" s="6">
        <v>500</v>
      </c>
      <c r="F296" s="13">
        <v>10.74</v>
      </c>
      <c r="G296" s="6">
        <f t="shared" si="68"/>
        <v>5370</v>
      </c>
      <c r="H296" s="13">
        <v>8.84</v>
      </c>
      <c r="I296" s="6">
        <f t="shared" si="69"/>
        <v>4420</v>
      </c>
      <c r="J296" s="6">
        <f t="shared" si="70"/>
        <v>19.579999999999998</v>
      </c>
      <c r="K296" s="31">
        <f t="shared" si="71"/>
        <v>9790</v>
      </c>
    </row>
    <row r="297" spans="1:11" ht="30" customHeight="1">
      <c r="A297" s="30" t="s">
        <v>677</v>
      </c>
      <c r="B297" s="10" t="s">
        <v>725</v>
      </c>
      <c r="C297" s="4" t="s">
        <v>286</v>
      </c>
      <c r="D297" s="5" t="s">
        <v>871</v>
      </c>
      <c r="E297" s="6">
        <v>200</v>
      </c>
      <c r="F297" s="13">
        <v>22.55</v>
      </c>
      <c r="G297" s="6">
        <f t="shared" si="68"/>
        <v>4510</v>
      </c>
      <c r="H297" s="13">
        <v>17.68</v>
      </c>
      <c r="I297" s="6">
        <f t="shared" si="69"/>
        <v>3536</v>
      </c>
      <c r="J297" s="6">
        <f t="shared" si="70"/>
        <v>40.229999999999997</v>
      </c>
      <c r="K297" s="31">
        <f t="shared" si="71"/>
        <v>8046</v>
      </c>
    </row>
    <row r="298" spans="1:11" ht="41.25" customHeight="1">
      <c r="A298" s="30" t="s">
        <v>678</v>
      </c>
      <c r="B298" s="10" t="s">
        <v>726</v>
      </c>
      <c r="C298" s="4" t="s">
        <v>289</v>
      </c>
      <c r="D298" s="5" t="s">
        <v>871</v>
      </c>
      <c r="E298" s="6">
        <v>150</v>
      </c>
      <c r="F298" s="13">
        <v>23.69</v>
      </c>
      <c r="G298" s="6">
        <f t="shared" si="68"/>
        <v>3553.5</v>
      </c>
      <c r="H298" s="13">
        <v>22.03</v>
      </c>
      <c r="I298" s="6">
        <f t="shared" si="69"/>
        <v>3304.5</v>
      </c>
      <c r="J298" s="6">
        <f t="shared" si="70"/>
        <v>45.72</v>
      </c>
      <c r="K298" s="31">
        <f t="shared" si="71"/>
        <v>6858</v>
      </c>
    </row>
    <row r="299" spans="1:11" ht="15.75" customHeight="1">
      <c r="A299" s="30" t="s">
        <v>679</v>
      </c>
      <c r="B299" s="10" t="s">
        <v>727</v>
      </c>
      <c r="C299" s="4" t="s">
        <v>290</v>
      </c>
      <c r="D299" s="5" t="s">
        <v>871</v>
      </c>
      <c r="E299" s="6">
        <v>50</v>
      </c>
      <c r="F299" s="13">
        <v>28.25</v>
      </c>
      <c r="G299" s="6">
        <f t="shared" si="68"/>
        <v>1412.5</v>
      </c>
      <c r="H299" s="13">
        <v>36.54</v>
      </c>
      <c r="I299" s="6">
        <f t="shared" si="69"/>
        <v>1827</v>
      </c>
      <c r="J299" s="6">
        <f t="shared" si="70"/>
        <v>64.790000000000006</v>
      </c>
      <c r="K299" s="31">
        <f t="shared" si="71"/>
        <v>3239.5</v>
      </c>
    </row>
    <row r="300" spans="1:11" ht="28.5" customHeight="1">
      <c r="A300" s="30" t="s">
        <v>680</v>
      </c>
      <c r="B300" s="10" t="s">
        <v>728</v>
      </c>
      <c r="C300" s="4" t="s">
        <v>280</v>
      </c>
      <c r="D300" s="5" t="s">
        <v>871</v>
      </c>
      <c r="E300" s="6">
        <v>3000</v>
      </c>
      <c r="F300" s="13">
        <v>19.29</v>
      </c>
      <c r="G300" s="6">
        <f t="shared" si="68"/>
        <v>57870</v>
      </c>
      <c r="H300" s="13">
        <v>16.14</v>
      </c>
      <c r="I300" s="6">
        <f t="shared" si="69"/>
        <v>48420</v>
      </c>
      <c r="J300" s="6">
        <f t="shared" si="70"/>
        <v>35.43</v>
      </c>
      <c r="K300" s="31">
        <f t="shared" si="71"/>
        <v>106290</v>
      </c>
    </row>
    <row r="301" spans="1:11" ht="33" customHeight="1">
      <c r="A301" s="30" t="s">
        <v>681</v>
      </c>
      <c r="B301" s="10" t="s">
        <v>842</v>
      </c>
      <c r="C301" s="4" t="s">
        <v>278</v>
      </c>
      <c r="D301" s="5" t="s">
        <v>871</v>
      </c>
      <c r="E301" s="6">
        <v>2000</v>
      </c>
      <c r="F301" s="13">
        <v>6.9</v>
      </c>
      <c r="G301" s="6">
        <f t="shared" si="68"/>
        <v>13800</v>
      </c>
      <c r="H301" s="13">
        <v>11.37</v>
      </c>
      <c r="I301" s="6">
        <f t="shared" si="69"/>
        <v>22740</v>
      </c>
      <c r="J301" s="6">
        <f t="shared" si="70"/>
        <v>18.27</v>
      </c>
      <c r="K301" s="31">
        <f t="shared" si="71"/>
        <v>36540</v>
      </c>
    </row>
    <row r="302" spans="1:11" ht="42.75" customHeight="1">
      <c r="A302" s="30" t="s">
        <v>682</v>
      </c>
      <c r="B302" s="10" t="s">
        <v>843</v>
      </c>
      <c r="C302" s="4" t="s">
        <v>279</v>
      </c>
      <c r="D302" s="5" t="s">
        <v>871</v>
      </c>
      <c r="E302" s="6">
        <v>2000</v>
      </c>
      <c r="F302" s="13">
        <v>13.46</v>
      </c>
      <c r="G302" s="6">
        <f t="shared" si="68"/>
        <v>26920</v>
      </c>
      <c r="H302" s="13">
        <v>22.74</v>
      </c>
      <c r="I302" s="6">
        <f t="shared" si="69"/>
        <v>45480</v>
      </c>
      <c r="J302" s="6">
        <f t="shared" si="70"/>
        <v>36.200000000000003</v>
      </c>
      <c r="K302" s="31">
        <f t="shared" si="71"/>
        <v>72400</v>
      </c>
    </row>
    <row r="303" spans="1:11" ht="17.25" customHeight="1">
      <c r="A303" s="37" t="s">
        <v>683</v>
      </c>
      <c r="B303" s="10" t="s">
        <v>845</v>
      </c>
      <c r="C303" s="4" t="s">
        <v>282</v>
      </c>
      <c r="D303" s="5" t="s">
        <v>871</v>
      </c>
      <c r="E303" s="6">
        <v>500</v>
      </c>
      <c r="F303" s="13">
        <v>82.74</v>
      </c>
      <c r="G303" s="6">
        <f t="shared" si="68"/>
        <v>41370</v>
      </c>
      <c r="H303" s="13">
        <v>54.42</v>
      </c>
      <c r="I303" s="6">
        <f t="shared" si="69"/>
        <v>27210</v>
      </c>
      <c r="J303" s="6">
        <f t="shared" si="70"/>
        <v>137.16</v>
      </c>
      <c r="K303" s="31">
        <f t="shared" si="71"/>
        <v>68580</v>
      </c>
    </row>
    <row r="304" spans="1:11" ht="14.25" customHeight="1">
      <c r="A304" s="30" t="s">
        <v>684</v>
      </c>
      <c r="B304" s="10" t="s">
        <v>724</v>
      </c>
      <c r="C304" s="4" t="s">
        <v>287</v>
      </c>
      <c r="D304" s="5" t="s">
        <v>871</v>
      </c>
      <c r="E304" s="6">
        <v>172</v>
      </c>
      <c r="F304" s="13">
        <v>13.45</v>
      </c>
      <c r="G304" s="6">
        <f t="shared" si="68"/>
        <v>2313.4</v>
      </c>
      <c r="H304" s="13">
        <v>10.27</v>
      </c>
      <c r="I304" s="6">
        <f t="shared" si="69"/>
        <v>1766.44</v>
      </c>
      <c r="J304" s="6">
        <f t="shared" si="70"/>
        <v>23.72</v>
      </c>
      <c r="K304" s="31">
        <f t="shared" si="71"/>
        <v>4079.84</v>
      </c>
    </row>
    <row r="305" spans="1:14">
      <c r="A305" s="30"/>
      <c r="B305" s="10"/>
      <c r="C305" s="4"/>
      <c r="D305" s="5"/>
      <c r="E305" s="6"/>
      <c r="F305" s="13"/>
      <c r="G305" s="6"/>
      <c r="H305" s="13"/>
      <c r="I305" s="6"/>
      <c r="J305" s="6"/>
      <c r="K305" s="31"/>
    </row>
    <row r="306" spans="1:14">
      <c r="A306" s="28" t="s">
        <v>685</v>
      </c>
      <c r="B306" s="9"/>
      <c r="C306" s="7" t="s">
        <v>294</v>
      </c>
      <c r="D306" s="7"/>
      <c r="E306" s="7"/>
      <c r="F306" s="14"/>
      <c r="G306" s="8">
        <f>G307+G308</f>
        <v>12732.56</v>
      </c>
      <c r="H306" s="14"/>
      <c r="I306" s="8">
        <f>I307+I308</f>
        <v>25102.48</v>
      </c>
      <c r="J306" s="7"/>
      <c r="K306" s="29">
        <f>K307+K308</f>
        <v>37835.039999999994</v>
      </c>
    </row>
    <row r="307" spans="1:14" ht="16.5" customHeight="1">
      <c r="A307" s="30" t="s">
        <v>687</v>
      </c>
      <c r="B307" s="10" t="s">
        <v>295</v>
      </c>
      <c r="C307" s="4" t="s">
        <v>296</v>
      </c>
      <c r="D307" s="5" t="s">
        <v>869</v>
      </c>
      <c r="E307" s="6">
        <v>1</v>
      </c>
      <c r="F307" s="13">
        <v>2475.9</v>
      </c>
      <c r="G307" s="6">
        <f>TRUNC(E307*F307,2)</f>
        <v>2475.9</v>
      </c>
      <c r="H307" s="13">
        <v>1122.1199999999999</v>
      </c>
      <c r="I307" s="6">
        <f>TRUNC(E307*H307,2)</f>
        <v>1122.1199999999999</v>
      </c>
      <c r="J307" s="6">
        <f>TRUNC(F307+H307,2)</f>
        <v>3598.02</v>
      </c>
      <c r="K307" s="31">
        <f>TRUNC(E307*J307,2)</f>
        <v>3598.02</v>
      </c>
    </row>
    <row r="308" spans="1:14">
      <c r="A308" s="30" t="s">
        <v>688</v>
      </c>
      <c r="B308" s="10" t="s">
        <v>846</v>
      </c>
      <c r="C308" s="4" t="s">
        <v>297</v>
      </c>
      <c r="D308" s="5" t="s">
        <v>871</v>
      </c>
      <c r="E308" s="6">
        <v>14446</v>
      </c>
      <c r="F308" s="13">
        <v>0.71</v>
      </c>
      <c r="G308" s="6">
        <f>TRUNC(E308*F308,2)</f>
        <v>10256.66</v>
      </c>
      <c r="H308" s="13">
        <v>1.66</v>
      </c>
      <c r="I308" s="6">
        <f>TRUNC(E308*H308,2)</f>
        <v>23980.36</v>
      </c>
      <c r="J308" s="6">
        <f>TRUNC(F308+H308,2)</f>
        <v>2.37</v>
      </c>
      <c r="K308" s="31">
        <f>TRUNC(E308*J308,2)</f>
        <v>34237.019999999997</v>
      </c>
    </row>
    <row r="309" spans="1:14">
      <c r="A309" s="30"/>
      <c r="B309" s="23"/>
      <c r="C309" s="24"/>
      <c r="D309" s="24"/>
      <c r="E309" s="25"/>
      <c r="F309" s="26"/>
      <c r="G309" s="25"/>
      <c r="H309" s="26"/>
      <c r="I309" s="25"/>
      <c r="J309" s="25"/>
      <c r="K309" s="35"/>
    </row>
    <row r="310" spans="1:14">
      <c r="A310" s="28" t="s">
        <v>686</v>
      </c>
      <c r="B310" s="9"/>
      <c r="C310" s="7" t="s">
        <v>291</v>
      </c>
      <c r="D310" s="7"/>
      <c r="E310" s="7"/>
      <c r="F310" s="14"/>
      <c r="G310" s="8">
        <f>G311+G312</f>
        <v>16835.399999999998</v>
      </c>
      <c r="H310" s="14"/>
      <c r="I310" s="8">
        <f>I311+I312</f>
        <v>2149.1999999999998</v>
      </c>
      <c r="J310" s="7"/>
      <c r="K310" s="29">
        <f>K311+K312</f>
        <v>18984.600000000002</v>
      </c>
    </row>
    <row r="311" spans="1:14" ht="30.75" customHeight="1">
      <c r="A311" s="30" t="s">
        <v>689</v>
      </c>
      <c r="B311" s="10" t="s">
        <v>729</v>
      </c>
      <c r="C311" s="4" t="s">
        <v>292</v>
      </c>
      <c r="D311" s="5" t="s">
        <v>873</v>
      </c>
      <c r="E311" s="6">
        <v>78</v>
      </c>
      <c r="F311" s="13">
        <v>39.479999999999997</v>
      </c>
      <c r="G311" s="6">
        <f>TRUNC(E311*F311,2)</f>
        <v>3079.44</v>
      </c>
      <c r="H311" s="13">
        <v>5.04</v>
      </c>
      <c r="I311" s="6">
        <f>TRUNC(E311*H311,2)</f>
        <v>393.12</v>
      </c>
      <c r="J311" s="6">
        <f>TRUNC(F311+H311,2)</f>
        <v>44.52</v>
      </c>
      <c r="K311" s="31">
        <f>TRUNC(E311*J311,2)</f>
        <v>3472.56</v>
      </c>
    </row>
    <row r="312" spans="1:14" ht="33.75" customHeight="1">
      <c r="A312" s="30" t="s">
        <v>690</v>
      </c>
      <c r="B312" s="10" t="s">
        <v>730</v>
      </c>
      <c r="C312" s="4" t="s">
        <v>293</v>
      </c>
      <c r="D312" s="5" t="s">
        <v>873</v>
      </c>
      <c r="E312" s="6">
        <v>271</v>
      </c>
      <c r="F312" s="13">
        <v>50.76</v>
      </c>
      <c r="G312" s="6">
        <f>TRUNC(E312*F312,2)</f>
        <v>13755.96</v>
      </c>
      <c r="H312" s="13">
        <v>6.48</v>
      </c>
      <c r="I312" s="6">
        <f>TRUNC(E312*H312,2)</f>
        <v>1756.08</v>
      </c>
      <c r="J312" s="6">
        <f>TRUNC(F312+H312,2)</f>
        <v>57.24</v>
      </c>
      <c r="K312" s="31">
        <f>TRUNC(E312*J312,2)</f>
        <v>15512.04</v>
      </c>
    </row>
    <row r="313" spans="1:14" ht="13.5" thickBot="1">
      <c r="A313" s="36"/>
      <c r="B313" s="89" t="s">
        <v>298</v>
      </c>
      <c r="C313" s="89"/>
      <c r="D313" s="89"/>
      <c r="E313" s="89"/>
      <c r="F313" s="89"/>
      <c r="G313" s="38">
        <f>G310+G306+G291+G279+G249+G247+G245+G242+G233+G225+G222+G214+G212+G202+G184+G167+G164+G107+G82+G70+G65+G62+G50+G30+G28+G10</f>
        <v>1728939.94</v>
      </c>
      <c r="H313" s="90">
        <f>I310+I306+I291+I279+I249+I247+I245+I242+I233+I225+I222+I214+I212+I202+I184+I167+I164+I107+I82+I70+I65+I62+I50+I30+I28+I10</f>
        <v>844220.17</v>
      </c>
      <c r="I313" s="89"/>
      <c r="J313" s="90">
        <f>K310++K306+K291+K279+K249+K247+K245+K242+K233+K225+K222+K214+K212+K202+K184+K167+K164+K107+K82+K70+K65+K62+K50+K30+K28+K10</f>
        <v>2573160.1100000003</v>
      </c>
      <c r="K313" s="91"/>
    </row>
    <row r="314" spans="1:14" s="51" customFormat="1" ht="14.25">
      <c r="A314" s="58" t="s">
        <v>881</v>
      </c>
      <c r="B314" s="59"/>
      <c r="C314" s="59"/>
      <c r="D314" s="59"/>
      <c r="E314" s="59"/>
      <c r="F314" s="59"/>
      <c r="G314" s="59"/>
      <c r="H314" s="59"/>
      <c r="I314" s="59"/>
      <c r="J314" s="59"/>
      <c r="K314" s="60"/>
      <c r="L314" s="50"/>
      <c r="M314" s="52"/>
      <c r="N314" s="52"/>
    </row>
    <row r="315" spans="1:14" s="51" customFormat="1" ht="54" customHeight="1" thickBot="1">
      <c r="A315" s="65" t="s">
        <v>866</v>
      </c>
      <c r="B315" s="66"/>
      <c r="C315" s="66"/>
      <c r="D315" s="66"/>
      <c r="E315" s="66"/>
      <c r="F315" s="66"/>
      <c r="G315" s="66"/>
      <c r="H315" s="66"/>
      <c r="I315" s="66"/>
      <c r="J315" s="66"/>
      <c r="K315" s="67"/>
      <c r="L315" s="53"/>
      <c r="M315" s="54"/>
      <c r="N315" s="52"/>
    </row>
    <row r="316" spans="1:14" ht="14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4"/>
      <c r="M316" s="42"/>
      <c r="N316" s="42"/>
    </row>
    <row r="317" spans="1:14" ht="14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4"/>
    </row>
    <row r="318" spans="1:14" ht="13.5">
      <c r="A318" s="61" t="s">
        <v>861</v>
      </c>
      <c r="B318" s="61"/>
      <c r="C318" s="61"/>
      <c r="D318" s="45"/>
      <c r="E318" s="62" t="s">
        <v>862</v>
      </c>
      <c r="F318" s="62"/>
      <c r="G318" s="62"/>
      <c r="H318" s="62"/>
      <c r="I318" s="62"/>
      <c r="J318" s="62"/>
      <c r="K318" s="62"/>
      <c r="L318" s="62"/>
    </row>
    <row r="319" spans="1:14">
      <c r="A319" s="63" t="s">
        <v>867</v>
      </c>
      <c r="B319" s="63"/>
      <c r="C319" s="63"/>
      <c r="D319" s="46"/>
      <c r="E319" s="64" t="s">
        <v>868</v>
      </c>
      <c r="F319" s="64"/>
      <c r="G319" s="64"/>
      <c r="H319" s="64"/>
      <c r="I319" s="64"/>
      <c r="J319" s="64"/>
      <c r="K319" s="64"/>
      <c r="L319" s="64"/>
    </row>
    <row r="320" spans="1:14">
      <c r="A320" s="47"/>
      <c r="B320" s="47"/>
      <c r="C320" s="47"/>
      <c r="D320" s="46"/>
      <c r="E320" s="48"/>
      <c r="F320" s="48"/>
      <c r="G320" s="48"/>
      <c r="H320" s="48"/>
      <c r="I320" s="48"/>
      <c r="J320" s="48"/>
      <c r="K320" s="48"/>
      <c r="L320" s="48"/>
    </row>
    <row r="321" spans="1:13" ht="14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4"/>
    </row>
    <row r="322" spans="1:13" ht="13.5">
      <c r="A322" s="45"/>
      <c r="B322" s="45"/>
      <c r="C322" s="45"/>
      <c r="D322" s="40" t="s">
        <v>878</v>
      </c>
      <c r="E322" s="45"/>
      <c r="F322" s="45"/>
      <c r="G322" s="45"/>
      <c r="H322" s="45"/>
      <c r="I322" s="45"/>
      <c r="J322" s="45"/>
      <c r="K322" s="45"/>
      <c r="L322" s="45"/>
    </row>
    <row r="323" spans="1:13" ht="13.5">
      <c r="A323" s="57"/>
      <c r="B323" s="57"/>
      <c r="C323" s="57"/>
      <c r="D323" s="41" t="s">
        <v>879</v>
      </c>
      <c r="E323" s="45"/>
      <c r="F323" s="45"/>
      <c r="G323" s="45"/>
      <c r="H323" s="45"/>
      <c r="I323" s="45"/>
      <c r="J323" s="45"/>
      <c r="K323" s="45"/>
      <c r="L323" s="45"/>
      <c r="M323" s="45"/>
    </row>
    <row r="324" spans="1:13">
      <c r="D324" s="41"/>
      <c r="E324" s="57"/>
      <c r="F324" s="57"/>
      <c r="G324" s="57"/>
      <c r="H324" s="57"/>
      <c r="I324" s="57"/>
      <c r="J324" s="57"/>
      <c r="K324" s="57"/>
      <c r="L324" s="57"/>
      <c r="M324" s="57"/>
    </row>
  </sheetData>
  <sortState ref="A291:M303">
    <sortCondition ref="A291"/>
  </sortState>
  <mergeCells count="26">
    <mergeCell ref="F8:G8"/>
    <mergeCell ref="B313:F313"/>
    <mergeCell ref="H313:I313"/>
    <mergeCell ref="A4:K4"/>
    <mergeCell ref="J313:K313"/>
    <mergeCell ref="H8:I8"/>
    <mergeCell ref="J8:K8"/>
    <mergeCell ref="A8:A9"/>
    <mergeCell ref="B8:B9"/>
    <mergeCell ref="C8:C9"/>
    <mergeCell ref="D8:D9"/>
    <mergeCell ref="E8:E9"/>
    <mergeCell ref="A1:K1"/>
    <mergeCell ref="A2:K2"/>
    <mergeCell ref="A3:K3"/>
    <mergeCell ref="A5:K5"/>
    <mergeCell ref="A6:I6"/>
    <mergeCell ref="J6:J7"/>
    <mergeCell ref="A7:C7"/>
    <mergeCell ref="D7:I7"/>
    <mergeCell ref="A314:K314"/>
    <mergeCell ref="A318:C318"/>
    <mergeCell ref="E318:L318"/>
    <mergeCell ref="A319:C319"/>
    <mergeCell ref="E319:L319"/>
    <mergeCell ref="A315:K315"/>
  </mergeCells>
  <printOptions horizontalCentered="1"/>
  <pageMargins left="0" right="0" top="0.59055118110236227" bottom="0.59055118110236227" header="0" footer="0.35433070866141736"/>
  <pageSetup paperSize="9" scale="75" fitToHeight="0" orientation="landscape" r:id="rId1"/>
  <headerFooter>
    <oddFooter>&amp;R&amp;"+,Regular"&amp;8Página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UFMA</dc:creator>
  <cp:lastModifiedBy>i</cp:lastModifiedBy>
  <cp:lastPrinted>2020-11-18T12:19:56Z</cp:lastPrinted>
  <dcterms:created xsi:type="dcterms:W3CDTF">2020-11-13T12:14:01Z</dcterms:created>
  <dcterms:modified xsi:type="dcterms:W3CDTF">2021-03-18T11:47:54Z</dcterms:modified>
</cp:coreProperties>
</file>